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bby" sheetId="1" r:id="rId1"/>
    <sheet name="List2" sheetId="2" r:id="rId2"/>
  </sheets>
  <definedNames>
    <definedName name="_xlnm.Print_Area_1">'hobby'!$A$1:$Q$35</definedName>
    <definedName name="_xlnm.Print_Area" localSheetId="0">'hobby'!$A$1:$Q$35</definedName>
  </definedNames>
  <calcPr fullCalcOnLoad="1"/>
</workbook>
</file>

<file path=xl/sharedStrings.xml><?xml version="1.0" encoding="utf-8"?>
<sst xmlns="http://schemas.openxmlformats.org/spreadsheetml/2006/main" count="55" uniqueCount="50">
  <si>
    <t>Výsledková listina - hobby</t>
  </si>
  <si>
    <t>Pořadí</t>
  </si>
  <si>
    <t>Start.číslo</t>
  </si>
  <si>
    <t>Čas startu</t>
  </si>
  <si>
    <t>Jezdec</t>
  </si>
  <si>
    <t>Kůň</t>
  </si>
  <si>
    <t>Sunjekt</t>
  </si>
  <si>
    <t>Čas v cíli</t>
  </si>
  <si>
    <t>Čas ve VG</t>
  </si>
  <si>
    <t>Čas jízdy</t>
  </si>
  <si>
    <t>Do VG</t>
  </si>
  <si>
    <t>Prům. rychlost</t>
  </si>
  <si>
    <t>Penalizace</t>
  </si>
  <si>
    <t>E=Elim.</t>
  </si>
  <si>
    <t>Celkový čas po korekci do VG</t>
  </si>
  <si>
    <t>Body</t>
  </si>
  <si>
    <t>HOBBY ZÁVOD – 20 KM   TĚŠÁNKY 11.5.2013</t>
  </si>
  <si>
    <t>Březí u Kamenného Újezda</t>
  </si>
  <si>
    <t>Staňková Lenka Mgr.</t>
  </si>
  <si>
    <t>Vernal Point</t>
  </si>
  <si>
    <t>JK Dálkopkaz B0189</t>
  </si>
  <si>
    <t>Blažková Marcela</t>
  </si>
  <si>
    <t>Nairobi</t>
  </si>
  <si>
    <t>JK Gazalka Cehnice C0228</t>
  </si>
  <si>
    <t>Ratajová Pavlína</t>
  </si>
  <si>
    <t>Stefany</t>
  </si>
  <si>
    <t>Beranová Zuzana</t>
  </si>
  <si>
    <t>Princezna za Mlejna</t>
  </si>
  <si>
    <t>JK Equis C0270</t>
  </si>
  <si>
    <t>Zip</t>
  </si>
  <si>
    <t>Fan Club Shagya C0189</t>
  </si>
  <si>
    <t>Latif Gazal</t>
  </si>
  <si>
    <t xml:space="preserve">Ratajová Simona </t>
  </si>
  <si>
    <t>Kukí</t>
  </si>
  <si>
    <t>JK  Equis C0270</t>
  </si>
  <si>
    <t>Kosíková Kristýna</t>
  </si>
  <si>
    <t>Holliday</t>
  </si>
  <si>
    <t>Florencie 8</t>
  </si>
  <si>
    <t>JK Essa Hippo C0241</t>
  </si>
  <si>
    <t>Coonie Peppy Jezz</t>
  </si>
  <si>
    <t xml:space="preserve">Kroupová Eva </t>
  </si>
  <si>
    <t>Oušor Bilbo</t>
  </si>
  <si>
    <t>Pink Team A 0088</t>
  </si>
  <si>
    <t>Kopecký Petr</t>
  </si>
  <si>
    <t>Fandy</t>
  </si>
  <si>
    <t>CIGANEKA@SEZNAM.CZ</t>
  </si>
  <si>
    <t>Eltschknerová Nikola</t>
  </si>
  <si>
    <t>Eltschknerová Petra</t>
  </si>
  <si>
    <t xml:space="preserve">Smůdek Ladislav </t>
  </si>
  <si>
    <t xml:space="preserve">Smůdková Aisha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</si>
</sst>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hh:mm:ss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37" applyFill="1">
      <alignment/>
      <protection/>
    </xf>
    <xf numFmtId="0" fontId="0" fillId="0" borderId="0" xfId="37" applyFill="1" applyAlignment="1">
      <alignment horizontal="center"/>
      <protection/>
    </xf>
    <xf numFmtId="0" fontId="0" fillId="0" borderId="0" xfId="37" applyFill="1" applyAlignment="1">
      <alignment horizontal="right"/>
      <protection/>
    </xf>
    <xf numFmtId="19" fontId="0" fillId="0" borderId="0" xfId="37" applyNumberFormat="1" applyFill="1">
      <alignment/>
      <protection/>
    </xf>
    <xf numFmtId="164" fontId="0" fillId="0" borderId="0" xfId="37" applyNumberFormat="1" applyFill="1">
      <alignment/>
      <protection/>
    </xf>
    <xf numFmtId="165" fontId="0" fillId="0" borderId="0" xfId="37" applyNumberFormat="1" applyFill="1">
      <alignment/>
      <protection/>
    </xf>
    <xf numFmtId="0" fontId="2" fillId="0" borderId="10" xfId="37" applyFont="1" applyFill="1" applyBorder="1" applyAlignment="1" applyProtection="1">
      <alignment/>
      <protection locked="0"/>
    </xf>
    <xf numFmtId="0" fontId="2" fillId="0" borderId="0" xfId="37" applyFont="1" applyFill="1" applyAlignment="1">
      <alignment/>
      <protection/>
    </xf>
    <xf numFmtId="165" fontId="2" fillId="0" borderId="0" xfId="37" applyNumberFormat="1" applyFont="1" applyFill="1">
      <alignment/>
      <protection/>
    </xf>
    <xf numFmtId="0" fontId="2" fillId="0" borderId="0" xfId="37" applyFont="1" applyFill="1">
      <alignment/>
      <protection/>
    </xf>
    <xf numFmtId="0" fontId="3" fillId="33" borderId="0" xfId="37" applyFont="1" applyFill="1" applyAlignment="1">
      <alignment horizontal="center" textRotation="90" wrapText="1"/>
      <protection/>
    </xf>
    <xf numFmtId="0" fontId="3" fillId="33" borderId="11" xfId="37" applyFont="1" applyFill="1" applyBorder="1" applyAlignment="1">
      <alignment horizontal="center" textRotation="90" wrapText="1"/>
      <protection/>
    </xf>
    <xf numFmtId="0" fontId="3" fillId="33" borderId="12" xfId="37" applyFont="1" applyFill="1" applyBorder="1" applyAlignment="1">
      <alignment horizontal="center" textRotation="90" wrapText="1"/>
      <protection/>
    </xf>
    <xf numFmtId="0" fontId="3" fillId="33" borderId="0" xfId="37" applyFont="1" applyFill="1" applyAlignment="1">
      <alignment horizontal="right" textRotation="90" wrapText="1"/>
      <protection/>
    </xf>
    <xf numFmtId="0" fontId="3" fillId="33" borderId="13" xfId="37" applyFont="1" applyFill="1" applyBorder="1" applyAlignment="1">
      <alignment horizontal="center" textRotation="90" wrapText="1"/>
      <protection/>
    </xf>
    <xf numFmtId="19" fontId="3" fillId="33" borderId="14" xfId="37" applyNumberFormat="1" applyFont="1" applyFill="1" applyBorder="1" applyAlignment="1">
      <alignment horizontal="center" textRotation="90" wrapText="1"/>
      <protection/>
    </xf>
    <xf numFmtId="19" fontId="3" fillId="33" borderId="13" xfId="37" applyNumberFormat="1" applyFont="1" applyFill="1" applyBorder="1" applyAlignment="1">
      <alignment horizontal="center" textRotation="90" wrapText="1"/>
      <protection/>
    </xf>
    <xf numFmtId="164" fontId="3" fillId="33" borderId="13" xfId="37" applyNumberFormat="1" applyFont="1" applyFill="1" applyBorder="1" applyAlignment="1">
      <alignment horizontal="center" textRotation="90" wrapText="1"/>
      <protection/>
    </xf>
    <xf numFmtId="19" fontId="3" fillId="33" borderId="15" xfId="37" applyNumberFormat="1" applyFont="1" applyFill="1" applyBorder="1" applyAlignment="1">
      <alignment horizontal="center" textRotation="90" wrapText="1"/>
      <protection/>
    </xf>
    <xf numFmtId="165" fontId="3" fillId="33" borderId="15" xfId="37" applyNumberFormat="1" applyFont="1" applyFill="1" applyBorder="1" applyAlignment="1">
      <alignment horizontal="center" textRotation="90" wrapText="1"/>
      <protection/>
    </xf>
    <xf numFmtId="0" fontId="3" fillId="0" borderId="0" xfId="37" applyFont="1" applyFill="1" applyAlignment="1">
      <alignment horizontal="center" textRotation="90" wrapText="1"/>
      <protection/>
    </xf>
    <xf numFmtId="0" fontId="3" fillId="33" borderId="16" xfId="37" applyFont="1" applyFill="1" applyBorder="1">
      <alignment/>
      <protection/>
    </xf>
    <xf numFmtId="0" fontId="3" fillId="0" borderId="17" xfId="37" applyFont="1" applyFill="1" applyBorder="1" applyAlignment="1" applyProtection="1">
      <alignment horizontal="center"/>
      <protection locked="0"/>
    </xf>
    <xf numFmtId="21" fontId="3" fillId="0" borderId="18" xfId="37" applyNumberFormat="1" applyFont="1" applyFill="1" applyBorder="1" applyAlignment="1" applyProtection="1">
      <alignment horizontal="center"/>
      <protection locked="0"/>
    </xf>
    <xf numFmtId="0" fontId="3" fillId="0" borderId="17" xfId="37" applyFont="1" applyFill="1" applyBorder="1" applyProtection="1">
      <alignment/>
      <protection locked="0"/>
    </xf>
    <xf numFmtId="0" fontId="3" fillId="0" borderId="16" xfId="37" applyFont="1" applyFill="1" applyBorder="1" applyAlignment="1" applyProtection="1">
      <alignment horizontal="right"/>
      <protection locked="0"/>
    </xf>
    <xf numFmtId="21" fontId="3" fillId="0" borderId="18" xfId="37" applyNumberFormat="1" applyFont="1" applyFill="1" applyBorder="1" applyProtection="1">
      <alignment/>
      <protection locked="0"/>
    </xf>
    <xf numFmtId="21" fontId="3" fillId="0" borderId="17" xfId="37" applyNumberFormat="1" applyFont="1" applyFill="1" applyBorder="1" applyProtection="1">
      <alignment/>
      <protection locked="0"/>
    </xf>
    <xf numFmtId="19" fontId="3" fillId="33" borderId="18" xfId="37" applyNumberFormat="1" applyFont="1" applyFill="1" applyBorder="1">
      <alignment/>
      <protection/>
    </xf>
    <xf numFmtId="19" fontId="3" fillId="33" borderId="17" xfId="37" applyNumberFormat="1" applyFont="1" applyFill="1" applyBorder="1">
      <alignment/>
      <protection/>
    </xf>
    <xf numFmtId="164" fontId="3" fillId="33" borderId="17" xfId="37" applyNumberFormat="1" applyFont="1" applyFill="1" applyBorder="1">
      <alignment/>
      <protection/>
    </xf>
    <xf numFmtId="19" fontId="3" fillId="0" borderId="17" xfId="37" applyNumberFormat="1" applyFont="1" applyFill="1" applyBorder="1" applyProtection="1">
      <alignment/>
      <protection locked="0"/>
    </xf>
    <xf numFmtId="165" fontId="3" fillId="33" borderId="17" xfId="37" applyNumberFormat="1" applyFont="1" applyFill="1" applyBorder="1">
      <alignment/>
      <protection/>
    </xf>
    <xf numFmtId="0" fontId="3" fillId="0" borderId="0" xfId="37" applyFont="1" applyFill="1">
      <alignment/>
      <protection/>
    </xf>
    <xf numFmtId="0" fontId="3" fillId="0" borderId="19" xfId="37" applyFont="1" applyFill="1" applyBorder="1" applyProtection="1">
      <alignment/>
      <protection locked="0"/>
    </xf>
    <xf numFmtId="0" fontId="4" fillId="0" borderId="17" xfId="37" applyFont="1" applyFill="1" applyBorder="1" applyProtection="1">
      <alignment/>
      <protection locked="0"/>
    </xf>
    <xf numFmtId="21" fontId="3" fillId="33" borderId="17" xfId="37" applyNumberFormat="1" applyFont="1" applyFill="1" applyBorder="1">
      <alignment/>
      <protection/>
    </xf>
    <xf numFmtId="166" fontId="3" fillId="33" borderId="17" xfId="37" applyNumberFormat="1" applyFont="1" applyFill="1" applyBorder="1">
      <alignment/>
      <protection/>
    </xf>
    <xf numFmtId="167" fontId="3" fillId="33" borderId="17" xfId="37" applyNumberFormat="1" applyFont="1" applyFill="1" applyBorder="1">
      <alignment/>
      <protection/>
    </xf>
    <xf numFmtId="0" fontId="3" fillId="0" borderId="17" xfId="37" applyFont="1" applyFill="1" applyBorder="1" applyAlignment="1" applyProtection="1">
      <alignment horizontal="right"/>
      <protection locked="0"/>
    </xf>
    <xf numFmtId="0" fontId="3" fillId="0" borderId="0" xfId="37" applyFont="1" applyFill="1" applyAlignment="1">
      <alignment horizontal="center"/>
      <protection/>
    </xf>
    <xf numFmtId="0" fontId="3" fillId="0" borderId="0" xfId="37" applyFont="1" applyFill="1" applyAlignment="1">
      <alignment horizontal="right"/>
      <protection/>
    </xf>
    <xf numFmtId="19" fontId="3" fillId="0" borderId="0" xfId="37" applyNumberFormat="1" applyFont="1" applyFill="1">
      <alignment/>
      <protection/>
    </xf>
    <xf numFmtId="164" fontId="3" fillId="0" borderId="0" xfId="37" applyNumberFormat="1" applyFont="1" applyFill="1">
      <alignment/>
      <protection/>
    </xf>
    <xf numFmtId="165" fontId="3" fillId="0" borderId="0" xfId="37" applyNumberFormat="1" applyFont="1" applyFill="1">
      <alignment/>
      <protection/>
    </xf>
    <xf numFmtId="0" fontId="1" fillId="0" borderId="0" xfId="36" applyNumberFormat="1" applyFont="1" applyFill="1" applyBorder="1" applyAlignment="1" applyProtection="1">
      <alignment/>
      <protection/>
    </xf>
    <xf numFmtId="0" fontId="3" fillId="33" borderId="0" xfId="37" applyFont="1" applyFill="1" applyBorder="1" applyAlignment="1">
      <alignment horizontal="center" textRotation="90" wrapText="1"/>
      <protection/>
    </xf>
    <xf numFmtId="19" fontId="3" fillId="33" borderId="0" xfId="37" applyNumberFormat="1" applyFont="1" applyFill="1" applyBorder="1" applyAlignment="1">
      <alignment horizontal="center" textRotation="90" wrapText="1"/>
      <protection/>
    </xf>
    <xf numFmtId="164" fontId="3" fillId="33" borderId="0" xfId="37" applyNumberFormat="1" applyFont="1" applyFill="1" applyBorder="1" applyAlignment="1">
      <alignment horizontal="center" textRotation="90" wrapText="1"/>
      <protection/>
    </xf>
    <xf numFmtId="165" fontId="3" fillId="33" borderId="0" xfId="37" applyNumberFormat="1" applyFont="1" applyFill="1" applyBorder="1" applyAlignment="1">
      <alignment horizontal="center" textRotation="90" wrapText="1"/>
      <protection/>
    </xf>
    <xf numFmtId="0" fontId="3" fillId="33" borderId="0" xfId="37" applyFont="1" applyFill="1" applyBorder="1">
      <alignment/>
      <protection/>
    </xf>
    <xf numFmtId="0" fontId="3" fillId="0" borderId="0" xfId="37" applyFont="1" applyFill="1" applyBorder="1" applyAlignment="1" applyProtection="1">
      <alignment horizontal="center"/>
      <protection locked="0"/>
    </xf>
    <xf numFmtId="21" fontId="3" fillId="0" borderId="0" xfId="37" applyNumberFormat="1" applyFont="1" applyFill="1" applyBorder="1" applyAlignment="1" applyProtection="1">
      <alignment horizontal="center"/>
      <protection locked="0"/>
    </xf>
    <xf numFmtId="0" fontId="3" fillId="0" borderId="0" xfId="37" applyFont="1" applyFill="1" applyBorder="1" applyProtection="1">
      <alignment/>
      <protection locked="0"/>
    </xf>
    <xf numFmtId="0" fontId="3" fillId="0" borderId="0" xfId="37" applyFont="1" applyFill="1" applyBorder="1" applyAlignment="1" applyProtection="1">
      <alignment horizontal="right"/>
      <protection locked="0"/>
    </xf>
    <xf numFmtId="21" fontId="3" fillId="0" borderId="0" xfId="37" applyNumberFormat="1" applyFont="1" applyFill="1" applyBorder="1" applyProtection="1">
      <alignment/>
      <protection locked="0"/>
    </xf>
    <xf numFmtId="19" fontId="3" fillId="33" borderId="0" xfId="37" applyNumberFormat="1" applyFont="1" applyFill="1" applyBorder="1">
      <alignment/>
      <protection/>
    </xf>
    <xf numFmtId="164" fontId="3" fillId="33" borderId="0" xfId="37" applyNumberFormat="1" applyFont="1" applyFill="1" applyBorder="1">
      <alignment/>
      <protection/>
    </xf>
    <xf numFmtId="19" fontId="3" fillId="0" borderId="0" xfId="37" applyNumberFormat="1" applyFont="1" applyFill="1" applyBorder="1" applyProtection="1">
      <alignment/>
      <protection locked="0"/>
    </xf>
    <xf numFmtId="165" fontId="3" fillId="33" borderId="0" xfId="37" applyNumberFormat="1" applyFont="1" applyFill="1" applyBorder="1">
      <alignment/>
      <protection/>
    </xf>
    <xf numFmtId="0" fontId="2" fillId="0" borderId="0" xfId="37" applyFont="1" applyFill="1" applyBorder="1" applyAlignment="1" applyProtection="1">
      <alignment horizontal="center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Hyperlink" xfId="36"/>
    <cellStyle name="Excel Built-in Normal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GANEKA@SEZNA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view="pageBreakPreview" zoomScaleSheetLayoutView="100" zoomScalePageLayoutView="0" workbookViewId="0" topLeftCell="A1">
      <selection activeCell="D44" sqref="D44"/>
    </sheetView>
  </sheetViews>
  <sheetFormatPr defaultColWidth="9.140625" defaultRowHeight="12.75" customHeight="1"/>
  <cols>
    <col min="1" max="1" width="4.00390625" style="1" customWidth="1"/>
    <col min="2" max="2" width="4.140625" style="1" customWidth="1"/>
    <col min="3" max="3" width="10.28125" style="2" customWidth="1"/>
    <col min="4" max="4" width="16.8515625" style="1" customWidth="1"/>
    <col min="5" max="5" width="0" style="3" hidden="1" customWidth="1"/>
    <col min="6" max="6" width="15.57421875" style="1" customWidth="1"/>
    <col min="7" max="7" width="0" style="3" hidden="1" customWidth="1"/>
    <col min="8" max="8" width="27.57421875" style="1" customWidth="1"/>
    <col min="9" max="9" width="8.7109375" style="1" customWidth="1"/>
    <col min="10" max="10" width="9.140625" style="1" customWidth="1"/>
    <col min="11" max="11" width="11.7109375" style="4" customWidth="1"/>
    <col min="12" max="12" width="11.57421875" style="4" customWidth="1"/>
    <col min="13" max="13" width="9.00390625" style="5" customWidth="1"/>
    <col min="14" max="14" width="11.28125" style="4" customWidth="1"/>
    <col min="15" max="15" width="3.8515625" style="4" customWidth="1"/>
    <col min="16" max="16" width="13.00390625" style="4" customWidth="1"/>
    <col min="17" max="17" width="6.421875" style="6" customWidth="1"/>
    <col min="18" max="16384" width="9.140625" style="1" customWidth="1"/>
  </cols>
  <sheetData>
    <row r="1" spans="1:17" s="10" customFormat="1" ht="15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7"/>
      <c r="O1" s="8"/>
      <c r="P1" s="7"/>
      <c r="Q1" s="9"/>
    </row>
    <row r="2" spans="1:17" s="21" customFormat="1" ht="55.5" customHeight="1">
      <c r="A2" s="11" t="s">
        <v>1</v>
      </c>
      <c r="B2" s="12" t="s">
        <v>2</v>
      </c>
      <c r="C2" s="12" t="s">
        <v>3</v>
      </c>
      <c r="D2" s="13" t="s">
        <v>4</v>
      </c>
      <c r="E2" s="14"/>
      <c r="F2" s="13" t="s">
        <v>5</v>
      </c>
      <c r="G2" s="14"/>
      <c r="H2" s="12" t="s">
        <v>6</v>
      </c>
      <c r="I2" s="13" t="s">
        <v>7</v>
      </c>
      <c r="J2" s="15" t="s">
        <v>8</v>
      </c>
      <c r="K2" s="16" t="s">
        <v>9</v>
      </c>
      <c r="L2" s="17" t="s">
        <v>10</v>
      </c>
      <c r="M2" s="18" t="s">
        <v>11</v>
      </c>
      <c r="N2" s="19" t="s">
        <v>12</v>
      </c>
      <c r="O2" s="17" t="s">
        <v>13</v>
      </c>
      <c r="P2" s="19" t="s">
        <v>14</v>
      </c>
      <c r="Q2" s="20" t="s">
        <v>15</v>
      </c>
    </row>
    <row r="3" spans="1:17" s="34" customFormat="1" ht="11.25" customHeight="1">
      <c r="A3" s="22"/>
      <c r="B3" s="23"/>
      <c r="C3" s="24"/>
      <c r="D3" s="25"/>
      <c r="E3" s="26"/>
      <c r="F3" s="25"/>
      <c r="G3" s="26"/>
      <c r="H3" s="25"/>
      <c r="I3" s="27"/>
      <c r="J3" s="28"/>
      <c r="K3" s="29"/>
      <c r="L3" s="30"/>
      <c r="M3" s="31"/>
      <c r="N3" s="30"/>
      <c r="O3" s="32"/>
      <c r="P3" s="30"/>
      <c r="Q3" s="33"/>
    </row>
    <row r="4" spans="1:20" s="34" customFormat="1" ht="11.25" customHeight="1">
      <c r="A4" s="22"/>
      <c r="B4" s="23"/>
      <c r="C4" s="24"/>
      <c r="D4" s="25"/>
      <c r="E4" s="26"/>
      <c r="F4" s="25"/>
      <c r="G4" s="26"/>
      <c r="H4" s="25"/>
      <c r="I4" s="27"/>
      <c r="J4" s="28"/>
      <c r="K4" s="29"/>
      <c r="L4" s="30"/>
      <c r="M4" s="31"/>
      <c r="N4" s="30"/>
      <c r="O4" s="32"/>
      <c r="P4" s="30"/>
      <c r="Q4" s="33"/>
      <c r="T4" s="35"/>
    </row>
    <row r="5" spans="1:20" s="34" customFormat="1" ht="11.25" customHeight="1">
      <c r="A5" s="22"/>
      <c r="B5" s="23"/>
      <c r="C5" s="24"/>
      <c r="D5" s="25"/>
      <c r="E5" s="26"/>
      <c r="F5" s="25"/>
      <c r="G5" s="26"/>
      <c r="H5" s="25"/>
      <c r="I5" s="27"/>
      <c r="J5" s="28"/>
      <c r="K5" s="29"/>
      <c r="L5" s="30"/>
      <c r="M5" s="31"/>
      <c r="N5" s="30"/>
      <c r="O5" s="32"/>
      <c r="P5" s="30"/>
      <c r="Q5" s="33"/>
      <c r="T5" s="35"/>
    </row>
    <row r="6" spans="1:20" s="34" customFormat="1" ht="12.75" customHeight="1" hidden="1">
      <c r="A6" s="22"/>
      <c r="B6" s="23"/>
      <c r="C6" s="24"/>
      <c r="D6" s="25"/>
      <c r="E6" s="26"/>
      <c r="F6" s="25"/>
      <c r="G6" s="26"/>
      <c r="H6" s="25"/>
      <c r="I6" s="27"/>
      <c r="J6" s="28"/>
      <c r="K6" s="29"/>
      <c r="L6" s="30"/>
      <c r="M6" s="31"/>
      <c r="N6" s="30"/>
      <c r="O6" s="32"/>
      <c r="P6" s="30"/>
      <c r="Q6" s="33"/>
      <c r="T6" s="35"/>
    </row>
    <row r="7" spans="1:17" s="34" customFormat="1" ht="22.5" customHeight="1">
      <c r="A7" s="22"/>
      <c r="B7" s="23"/>
      <c r="C7" s="24"/>
      <c r="D7" s="36" t="s">
        <v>16</v>
      </c>
      <c r="E7" s="26"/>
      <c r="F7" s="25"/>
      <c r="G7" s="26"/>
      <c r="H7" s="36" t="s">
        <v>17</v>
      </c>
      <c r="I7" s="27"/>
      <c r="J7" s="28"/>
      <c r="K7" s="29"/>
      <c r="L7" s="30"/>
      <c r="M7" s="31"/>
      <c r="N7" s="30"/>
      <c r="O7" s="32"/>
      <c r="P7" s="30"/>
      <c r="Q7" s="33"/>
    </row>
    <row r="8" spans="1:17" s="34" customFormat="1" ht="11.25" customHeight="1">
      <c r="A8" s="22"/>
      <c r="B8" s="23"/>
      <c r="C8" s="24"/>
      <c r="D8" s="25"/>
      <c r="E8" s="26"/>
      <c r="F8" s="25"/>
      <c r="G8" s="26"/>
      <c r="H8" s="25"/>
      <c r="I8" s="27"/>
      <c r="J8" s="28"/>
      <c r="K8" s="29"/>
      <c r="L8" s="30"/>
      <c r="M8" s="31"/>
      <c r="N8" s="30"/>
      <c r="O8" s="32"/>
      <c r="P8" s="30"/>
      <c r="Q8" s="33"/>
    </row>
    <row r="9" spans="1:17" s="34" customFormat="1" ht="11.25" customHeight="1">
      <c r="A9" s="22"/>
      <c r="B9" s="23"/>
      <c r="C9" s="24"/>
      <c r="D9" s="25"/>
      <c r="E9" s="26"/>
      <c r="F9" s="25"/>
      <c r="G9" s="26"/>
      <c r="H9" s="25"/>
      <c r="I9" s="27"/>
      <c r="J9" s="28"/>
      <c r="K9" s="29"/>
      <c r="L9" s="30"/>
      <c r="M9" s="31"/>
      <c r="N9" s="30"/>
      <c r="O9" s="32"/>
      <c r="P9" s="30"/>
      <c r="Q9" s="33"/>
    </row>
    <row r="10" spans="1:17" s="34" customFormat="1" ht="11.25" customHeight="1">
      <c r="A10" s="22"/>
      <c r="B10"/>
      <c r="C10"/>
      <c r="D10" s="23"/>
      <c r="E10" s="24"/>
      <c r="F10" s="25"/>
      <c r="G10" s="26"/>
      <c r="H10" s="25"/>
      <c r="I10" s="27"/>
      <c r="J10" s="28"/>
      <c r="K10" s="29"/>
      <c r="L10" s="30"/>
      <c r="M10" s="31"/>
      <c r="N10" s="30"/>
      <c r="O10" s="32"/>
      <c r="P10" s="30"/>
      <c r="Q10" s="33"/>
    </row>
    <row r="11" spans="1:17" s="34" customFormat="1" ht="11.25" customHeight="1">
      <c r="A11" s="22"/>
      <c r="B11" s="23"/>
      <c r="C11" s="24"/>
      <c r="D11" s="25"/>
      <c r="E11" s="26"/>
      <c r="F11" s="25"/>
      <c r="G11" s="26"/>
      <c r="H11" s="25"/>
      <c r="I11" s="27"/>
      <c r="J11" s="28"/>
      <c r="K11" s="29"/>
      <c r="L11" s="30"/>
      <c r="M11" s="31"/>
      <c r="N11" s="30"/>
      <c r="O11" s="32"/>
      <c r="P11" s="30"/>
      <c r="Q11" s="33"/>
    </row>
    <row r="12" spans="1:17" s="34" customFormat="1" ht="11.25" customHeight="1">
      <c r="A12" s="22"/>
      <c r="B12" s="23"/>
      <c r="C12" s="24"/>
      <c r="D12" s="25"/>
      <c r="E12" s="26"/>
      <c r="F12" s="25"/>
      <c r="G12" s="26"/>
      <c r="H12" s="25"/>
      <c r="I12" s="27"/>
      <c r="J12" s="28"/>
      <c r="K12" s="29"/>
      <c r="L12" s="30"/>
      <c r="M12" s="31"/>
      <c r="N12" s="30"/>
      <c r="O12" s="32"/>
      <c r="P12" s="30"/>
      <c r="Q12" s="33"/>
    </row>
    <row r="13" spans="1:17" s="34" customFormat="1" ht="11.25" customHeight="1">
      <c r="A13" s="22">
        <f>IF(O13="E","",IF(P13="","",RANK(P13,$P$3:$P$35,1)))</f>
      </c>
      <c r="B13" s="23"/>
      <c r="C13" s="24"/>
      <c r="D13" s="25"/>
      <c r="E13" s="26"/>
      <c r="F13" s="25"/>
      <c r="G13" s="26"/>
      <c r="H13" s="25"/>
      <c r="I13" s="27"/>
      <c r="J13" s="28"/>
      <c r="K13" s="29"/>
      <c r="L13" s="30"/>
      <c r="M13" s="31"/>
      <c r="N13" s="30"/>
      <c r="O13" s="32"/>
      <c r="P13" s="30"/>
      <c r="Q13" s="33"/>
    </row>
    <row r="14" spans="1:17" s="34" customFormat="1" ht="11.25" customHeight="1">
      <c r="A14" s="22">
        <f>IF(O14="E","",IF(P14="","",RANK(P14,$P$3:$P$35,1)))</f>
      </c>
      <c r="B14" s="23"/>
      <c r="C14" s="24"/>
      <c r="D14" s="25"/>
      <c r="E14" s="26"/>
      <c r="F14" s="25"/>
      <c r="G14" s="26"/>
      <c r="H14" s="25"/>
      <c r="I14" s="27"/>
      <c r="J14" s="28"/>
      <c r="K14" s="29">
        <f aca="true" t="shared" si="0" ref="K14:K35">IF(I14="","",I14-C14)</f>
      </c>
      <c r="L14" s="30">
        <f>IF(J14="","",J14-I14)</f>
      </c>
      <c r="M14" s="31">
        <f>IF(L14="","",$N$1/K14*0.0416666667)</f>
      </c>
      <c r="N14" s="37">
        <f>IF(M14="","",IF(OR(M14&lt;$T$4,M14&gt;$T$6),"elim.",IF(AND(M14&gt;$T$4-0.0000001,M14&lt;$T$5),0.006944444,0)))</f>
      </c>
      <c r="O14" s="32"/>
      <c r="P14" s="30">
        <f>IF(OR(O14="E",N14="elim."),"",IF(M14="","",L14+N14))</f>
      </c>
      <c r="Q14" s="33">
        <f>IF(A14="","",($N$1*(IF($P$1="1A",1,IF(OR($P$1="1B",$P$1="2A"),1.1,IF(OR($P$1="1C",$P$1="3A"),1.2,IF($P$1="2B",1.21,IF(OR($P$1="2C",$P$1="3B"),1.32,IF($P$1="3C",1.44,0))))))))+COUNTA($B$3:$B$35)-A14)</f>
      </c>
    </row>
    <row r="15" spans="1:17" s="34" customFormat="1" ht="11.25" customHeight="1">
      <c r="A15" s="22">
        <v>1</v>
      </c>
      <c r="B15" s="23">
        <v>21</v>
      </c>
      <c r="C15" s="24">
        <v>0.46805555555555556</v>
      </c>
      <c r="D15" s="25" t="s">
        <v>18</v>
      </c>
      <c r="E15" s="26"/>
      <c r="F15" s="25" t="s">
        <v>19</v>
      </c>
      <c r="G15" s="26"/>
      <c r="H15" s="25" t="s">
        <v>20</v>
      </c>
      <c r="I15" s="27">
        <v>0.5308796296296296</v>
      </c>
      <c r="J15" s="28">
        <v>0.5347569444444444</v>
      </c>
      <c r="K15" s="29">
        <f t="shared" si="0"/>
        <v>0.06282407407407409</v>
      </c>
      <c r="L15" s="37">
        <v>0.0038773148148148148</v>
      </c>
      <c r="M15" s="38">
        <v>13.3333</v>
      </c>
      <c r="N15" s="39">
        <v>0</v>
      </c>
      <c r="O15" s="32"/>
      <c r="P15" s="37">
        <f>IF(OR(O15="E",N15="elim."),"",IF(M15="","",L15+N15))</f>
        <v>0.0038773148148148148</v>
      </c>
      <c r="Q15" s="33">
        <v>12</v>
      </c>
    </row>
    <row r="16" spans="1:17" s="34" customFormat="1" ht="11.25" customHeight="1">
      <c r="A16" s="40">
        <v>2</v>
      </c>
      <c r="B16" s="23">
        <v>22</v>
      </c>
      <c r="C16" s="24">
        <v>0.46944444444444444</v>
      </c>
      <c r="D16" s="25" t="s">
        <v>21</v>
      </c>
      <c r="E16" s="26"/>
      <c r="F16" s="25" t="s">
        <v>22</v>
      </c>
      <c r="G16" s="26"/>
      <c r="H16" s="25" t="s">
        <v>23</v>
      </c>
      <c r="I16" s="27">
        <v>0.557511574074074</v>
      </c>
      <c r="J16" s="28">
        <v>0.5610185185185185</v>
      </c>
      <c r="K16" s="29">
        <f t="shared" si="0"/>
        <v>0.08806712962962959</v>
      </c>
      <c r="L16" s="37">
        <v>0.0035069444444444445</v>
      </c>
      <c r="M16" s="38">
        <v>9.5238</v>
      </c>
      <c r="N16" s="39">
        <v>0.006944444444444444</v>
      </c>
      <c r="O16" s="32"/>
      <c r="P16" s="37">
        <v>0.010451388888888889</v>
      </c>
      <c r="Q16" s="33">
        <v>11</v>
      </c>
    </row>
    <row r="17" spans="1:17" s="34" customFormat="1" ht="11.25" customHeight="1">
      <c r="A17" s="22">
        <v>3</v>
      </c>
      <c r="B17" s="23">
        <v>19</v>
      </c>
      <c r="C17" s="24">
        <v>0.46527777777777773</v>
      </c>
      <c r="D17" s="25" t="s">
        <v>24</v>
      </c>
      <c r="E17" s="26"/>
      <c r="F17" s="25" t="s">
        <v>25</v>
      </c>
      <c r="G17" s="26"/>
      <c r="H17" s="25" t="s">
        <v>23</v>
      </c>
      <c r="I17" s="27">
        <v>0.5382060185185185</v>
      </c>
      <c r="J17" s="28">
        <v>0.5447569444444444</v>
      </c>
      <c r="K17" s="29">
        <f t="shared" si="0"/>
        <v>0.07292824074074072</v>
      </c>
      <c r="L17" s="37">
        <f>IF(J17="","",J17-I17)</f>
        <v>0.006550925925925988</v>
      </c>
      <c r="M17" s="38">
        <v>11.4285</v>
      </c>
      <c r="N17" s="39">
        <v>0.006944444444444444</v>
      </c>
      <c r="O17" s="32"/>
      <c r="P17" s="37">
        <v>0.01349537037037037</v>
      </c>
      <c r="Q17" s="33">
        <v>10</v>
      </c>
    </row>
    <row r="18" spans="1:17" s="34" customFormat="1" ht="11.25" customHeight="1">
      <c r="A18" s="22">
        <v>4</v>
      </c>
      <c r="B18" s="23">
        <v>23</v>
      </c>
      <c r="C18" s="24">
        <v>0.4708333333333333</v>
      </c>
      <c r="D18" s="25" t="s">
        <v>26</v>
      </c>
      <c r="E18" s="26"/>
      <c r="F18" s="25" t="s">
        <v>27</v>
      </c>
      <c r="G18" s="26"/>
      <c r="H18" s="25" t="s">
        <v>28</v>
      </c>
      <c r="I18" s="27">
        <v>0.5577199074074074</v>
      </c>
      <c r="J18" s="28">
        <v>0.5646643518518518</v>
      </c>
      <c r="K18" s="29">
        <f t="shared" si="0"/>
        <v>0.08688657407407407</v>
      </c>
      <c r="L18" s="37">
        <v>0.00693287037037037</v>
      </c>
      <c r="M18" s="38">
        <v>9.6153</v>
      </c>
      <c r="N18" s="39">
        <v>0.006944444444444444</v>
      </c>
      <c r="O18" s="32"/>
      <c r="P18" s="37">
        <v>0.013877314814814815</v>
      </c>
      <c r="Q18" s="33">
        <v>9</v>
      </c>
    </row>
    <row r="19" spans="1:17" s="34" customFormat="1" ht="11.25" customHeight="1">
      <c r="A19" s="22">
        <v>5</v>
      </c>
      <c r="B19" s="23">
        <v>29</v>
      </c>
      <c r="C19" s="24">
        <v>0.47916666666666663</v>
      </c>
      <c r="D19" s="25" t="s">
        <v>49</v>
      </c>
      <c r="E19" s="26"/>
      <c r="F19" s="25" t="s">
        <v>29</v>
      </c>
      <c r="G19" s="26"/>
      <c r="H19" s="25" t="s">
        <v>30</v>
      </c>
      <c r="I19" s="27">
        <v>0.5576388888888889</v>
      </c>
      <c r="J19" s="28">
        <v>0.5647916666666667</v>
      </c>
      <c r="K19" s="29">
        <f t="shared" si="0"/>
        <v>0.07847222222222228</v>
      </c>
      <c r="L19" s="37">
        <v>0.007152777777777777</v>
      </c>
      <c r="M19" s="38">
        <v>10.4166</v>
      </c>
      <c r="N19" s="39">
        <v>0.006944444444444444</v>
      </c>
      <c r="O19" s="32"/>
      <c r="P19" s="37">
        <v>0.014097222222222221</v>
      </c>
      <c r="Q19" s="33">
        <v>8</v>
      </c>
    </row>
    <row r="20" spans="1:17" s="34" customFormat="1" ht="11.25" customHeight="1">
      <c r="A20" s="22">
        <v>6</v>
      </c>
      <c r="B20" s="23">
        <v>28</v>
      </c>
      <c r="C20" s="24">
        <v>0.47777777777777775</v>
      </c>
      <c r="D20" s="25" t="s">
        <v>48</v>
      </c>
      <c r="E20" s="26"/>
      <c r="F20" s="25" t="s">
        <v>31</v>
      </c>
      <c r="G20" s="26"/>
      <c r="H20" s="25" t="s">
        <v>30</v>
      </c>
      <c r="I20" s="27">
        <v>0.5575810185185185</v>
      </c>
      <c r="J20" s="28">
        <v>0.5578587962962963</v>
      </c>
      <c r="K20" s="29">
        <f t="shared" si="0"/>
        <v>0.07980324074074074</v>
      </c>
      <c r="L20" s="37">
        <v>0.007222222222222222</v>
      </c>
      <c r="M20" s="38">
        <v>10.526299999999999</v>
      </c>
      <c r="N20" s="39">
        <v>0.006944444444444444</v>
      </c>
      <c r="O20" s="32"/>
      <c r="P20" s="37">
        <v>0.014166666666666666</v>
      </c>
      <c r="Q20" s="33">
        <v>7</v>
      </c>
    </row>
    <row r="21" spans="1:17" s="34" customFormat="1" ht="11.25" customHeight="1">
      <c r="A21" s="22">
        <v>7</v>
      </c>
      <c r="B21" s="23">
        <v>24</v>
      </c>
      <c r="C21" s="24">
        <v>0.4722222222222222</v>
      </c>
      <c r="D21" s="25" t="s">
        <v>32</v>
      </c>
      <c r="E21" s="26"/>
      <c r="F21" s="25" t="s">
        <v>33</v>
      </c>
      <c r="G21" s="26"/>
      <c r="H21" s="25" t="s">
        <v>34</v>
      </c>
      <c r="I21" s="27">
        <v>0.5577662037037037</v>
      </c>
      <c r="J21" s="28">
        <v>0.565474537037037</v>
      </c>
      <c r="K21" s="29">
        <f t="shared" si="0"/>
        <v>0.08554398148148146</v>
      </c>
      <c r="L21" s="37">
        <v>0.007708333333333333</v>
      </c>
      <c r="M21" s="38">
        <v>9.756</v>
      </c>
      <c r="N21" s="39">
        <v>0.006944444444444444</v>
      </c>
      <c r="O21" s="32"/>
      <c r="P21" s="37">
        <v>0.014652777777777777</v>
      </c>
      <c r="Q21" s="33">
        <v>6</v>
      </c>
    </row>
    <row r="22" spans="1:17" s="34" customFormat="1" ht="11.25" customHeight="1">
      <c r="A22" s="22">
        <v>8</v>
      </c>
      <c r="B22" s="23">
        <v>17</v>
      </c>
      <c r="C22" s="24">
        <v>0.46249999999999997</v>
      </c>
      <c r="D22" s="25" t="s">
        <v>35</v>
      </c>
      <c r="E22" s="26"/>
      <c r="F22" s="25" t="s">
        <v>36</v>
      </c>
      <c r="G22" s="26"/>
      <c r="H22" s="25" t="s">
        <v>23</v>
      </c>
      <c r="I22" s="27">
        <v>0.5381018518518518</v>
      </c>
      <c r="J22" s="28">
        <v>0.547662037037037</v>
      </c>
      <c r="K22" s="29">
        <f t="shared" si="0"/>
        <v>0.07560185185185181</v>
      </c>
      <c r="L22" s="37">
        <v>0.009560185185185185</v>
      </c>
      <c r="M22" s="38">
        <v>11.2359</v>
      </c>
      <c r="N22" s="39">
        <v>0.006944444444444444</v>
      </c>
      <c r="O22" s="32"/>
      <c r="P22" s="37">
        <v>0.01650462962962963</v>
      </c>
      <c r="Q22" s="33">
        <v>5</v>
      </c>
    </row>
    <row r="23" spans="1:17" s="34" customFormat="1" ht="11.25" customHeight="1">
      <c r="A23" s="22">
        <v>9</v>
      </c>
      <c r="B23" s="23">
        <v>15</v>
      </c>
      <c r="C23" s="24">
        <v>0.4597222222222222</v>
      </c>
      <c r="D23" s="25" t="s">
        <v>46</v>
      </c>
      <c r="E23" s="26"/>
      <c r="F23" s="25" t="s">
        <v>37</v>
      </c>
      <c r="G23" s="26"/>
      <c r="H23" s="25" t="s">
        <v>38</v>
      </c>
      <c r="I23" s="27">
        <v>0.5376273148148147</v>
      </c>
      <c r="J23" s="28">
        <v>0.5496064814814815</v>
      </c>
      <c r="K23" s="29">
        <f t="shared" si="0"/>
        <v>0.07790509259259254</v>
      </c>
      <c r="L23" s="37">
        <v>0.011979166666666666</v>
      </c>
      <c r="M23" s="38">
        <v>10.7526</v>
      </c>
      <c r="N23" s="39">
        <v>0.006944444444444444</v>
      </c>
      <c r="O23" s="32"/>
      <c r="P23" s="37">
        <v>0.01892361111111111</v>
      </c>
      <c r="Q23" s="33">
        <v>4</v>
      </c>
    </row>
    <row r="24" spans="1:17" s="34" customFormat="1" ht="11.25" customHeight="1">
      <c r="A24" s="22">
        <f>IF(O24="E","",IF(P24="","",RANK(P24,$P$3:$P$35,1)))</f>
        <v>10</v>
      </c>
      <c r="B24" s="23">
        <v>14</v>
      </c>
      <c r="C24" s="24">
        <v>0.4583333333333333</v>
      </c>
      <c r="D24" s="25" t="s">
        <v>47</v>
      </c>
      <c r="E24" s="26"/>
      <c r="F24" s="25" t="s">
        <v>39</v>
      </c>
      <c r="G24" s="26"/>
      <c r="H24" s="25" t="s">
        <v>38</v>
      </c>
      <c r="I24" s="27">
        <v>0.5376504629629629</v>
      </c>
      <c r="J24" s="28">
        <v>0.5496412037037037</v>
      </c>
      <c r="K24" s="29">
        <f t="shared" si="0"/>
        <v>0.07931712962962961</v>
      </c>
      <c r="L24" s="37">
        <f>IF(J24="","",J24-I24)</f>
        <v>0.011990740740740802</v>
      </c>
      <c r="M24" s="38">
        <v>10.526299999999999</v>
      </c>
      <c r="N24" s="39">
        <v>0.006944444444444444</v>
      </c>
      <c r="O24" s="32"/>
      <c r="P24" s="37">
        <v>0.018935185185185183</v>
      </c>
      <c r="Q24" s="33">
        <v>3</v>
      </c>
    </row>
    <row r="25" spans="1:17" s="34" customFormat="1" ht="11.25" customHeight="1">
      <c r="A25" s="22">
        <v>11</v>
      </c>
      <c r="B25" s="23">
        <v>27</v>
      </c>
      <c r="C25" s="24">
        <v>0.47638888888888886</v>
      </c>
      <c r="D25" s="25" t="s">
        <v>40</v>
      </c>
      <c r="E25" s="26"/>
      <c r="F25" s="25" t="s">
        <v>41</v>
      </c>
      <c r="G25" s="26"/>
      <c r="H25" s="25" t="s">
        <v>42</v>
      </c>
      <c r="I25" s="27">
        <v>0.5668402777777778</v>
      </c>
      <c r="J25" s="28">
        <v>0.578912037037037</v>
      </c>
      <c r="K25" s="29">
        <f t="shared" si="0"/>
        <v>0.09045138888888893</v>
      </c>
      <c r="L25" s="37">
        <v>0.01207175925925926</v>
      </c>
      <c r="M25" s="38">
        <v>9.2336</v>
      </c>
      <c r="N25" s="39">
        <v>0.006944444444444444</v>
      </c>
      <c r="O25" s="32"/>
      <c r="P25" s="37">
        <v>0.019016203703703702</v>
      </c>
      <c r="Q25" s="33">
        <v>2</v>
      </c>
    </row>
    <row r="26" spans="1:17" s="34" customFormat="1" ht="11.25" customHeight="1">
      <c r="A26" s="22">
        <v>12</v>
      </c>
      <c r="B26" s="23">
        <v>20</v>
      </c>
      <c r="C26" s="24">
        <v>0.4666666666666666</v>
      </c>
      <c r="D26" s="25" t="s">
        <v>43</v>
      </c>
      <c r="E26" s="26"/>
      <c r="F26" s="25" t="s">
        <v>44</v>
      </c>
      <c r="G26" s="26"/>
      <c r="H26" s="25" t="s">
        <v>23</v>
      </c>
      <c r="I26" s="27">
        <v>0.5382754629629629</v>
      </c>
      <c r="J26" s="28">
        <v>0.5529050925925926</v>
      </c>
      <c r="K26" s="29">
        <f t="shared" si="0"/>
        <v>0.0716087962962963</v>
      </c>
      <c r="L26" s="37">
        <f aca="true" t="shared" si="1" ref="L26:L35">IF(J26="","",J26-I26)</f>
        <v>0.014629629629629659</v>
      </c>
      <c r="M26" s="38">
        <v>11.6959</v>
      </c>
      <c r="N26" s="39">
        <v>0.006944444444444444</v>
      </c>
      <c r="O26" s="32"/>
      <c r="P26" s="37">
        <f>IF(OR(O26="E",N26="elim."),"",IF(M26="","",L26+N26))</f>
        <v>0.021574074074074103</v>
      </c>
      <c r="Q26" s="33">
        <v>1</v>
      </c>
    </row>
    <row r="27" spans="1:17" s="34" customFormat="1" ht="11.25" customHeight="1">
      <c r="A27" s="22">
        <f aca="true" t="shared" si="2" ref="A27:A35">IF(O27="E","",IF(P27="","",RANK(P27,$P$3:$P$35,1)))</f>
      </c>
      <c r="B27" s="23"/>
      <c r="C27" s="24"/>
      <c r="D27" s="25"/>
      <c r="E27" s="26"/>
      <c r="F27" s="25"/>
      <c r="G27" s="26"/>
      <c r="H27" s="25"/>
      <c r="I27" s="27"/>
      <c r="J27" s="28"/>
      <c r="K27" s="29">
        <f t="shared" si="0"/>
      </c>
      <c r="L27" s="37">
        <f t="shared" si="1"/>
      </c>
      <c r="M27" s="31">
        <f aca="true" t="shared" si="3" ref="M27:M35">IF(L27="","",$N$1/K27*0.0416666667)</f>
      </c>
      <c r="N27" s="30">
        <f aca="true" t="shared" si="4" ref="N27:N35">IF(M27="","",IF(OR(M27&lt;$T$4,M27&gt;$T$6),"elim.",IF(AND(M27&gt;$T$4-0.0000001,M27&lt;$T$5),0.006944444,0)))</f>
      </c>
      <c r="O27" s="32"/>
      <c r="P27" s="37">
        <f>IF(OR(O27="E",N27="elim."),"",IF(M27="","",L27+N27))</f>
      </c>
      <c r="Q27" s="33">
        <f aca="true" t="shared" si="5" ref="Q27:Q35">IF(A27="","",($N$1*(IF($P$1="1A",1,IF(OR($P$1="1B",$P$1="2A"),1.1,IF(OR($P$1="1C",$P$1="3A"),1.2,IF($P$1="2B",1.21,IF(OR($P$1="2C",$P$1="3B"),1.32,IF($P$1="3C",1.44,0))))))))+COUNTA($B$3:$B$35)-A27)</f>
      </c>
    </row>
    <row r="28" spans="1:17" s="34" customFormat="1" ht="11.25" customHeight="1">
      <c r="A28" s="22">
        <f t="shared" si="2"/>
      </c>
      <c r="B28" s="23"/>
      <c r="C28" s="24"/>
      <c r="D28" s="25"/>
      <c r="E28" s="26"/>
      <c r="F28" s="25"/>
      <c r="G28" s="26"/>
      <c r="H28" s="25"/>
      <c r="I28" s="27"/>
      <c r="J28" s="28"/>
      <c r="K28" s="29">
        <f t="shared" si="0"/>
      </c>
      <c r="L28" s="37">
        <f t="shared" si="1"/>
      </c>
      <c r="M28" s="31">
        <f t="shared" si="3"/>
      </c>
      <c r="N28" s="30">
        <f t="shared" si="4"/>
      </c>
      <c r="O28" s="32"/>
      <c r="P28" s="37"/>
      <c r="Q28" s="33">
        <f t="shared" si="5"/>
      </c>
    </row>
    <row r="29" spans="1:17" s="34" customFormat="1" ht="11.25" customHeight="1">
      <c r="A29" s="22">
        <f t="shared" si="2"/>
      </c>
      <c r="B29" s="23"/>
      <c r="C29" s="24"/>
      <c r="D29" s="25"/>
      <c r="E29" s="26"/>
      <c r="F29" s="25"/>
      <c r="G29" s="26"/>
      <c r="H29" s="25"/>
      <c r="I29" s="27"/>
      <c r="J29" s="28"/>
      <c r="K29" s="29">
        <f t="shared" si="0"/>
      </c>
      <c r="L29" s="37">
        <f t="shared" si="1"/>
      </c>
      <c r="M29" s="31">
        <f t="shared" si="3"/>
      </c>
      <c r="N29" s="30">
        <f t="shared" si="4"/>
      </c>
      <c r="O29" s="32"/>
      <c r="P29" s="37">
        <f aca="true" t="shared" si="6" ref="P29:P35">IF(OR(O29="E",N29="elim."),"",IF(M29="","",L29+N29))</f>
      </c>
      <c r="Q29" s="33">
        <f t="shared" si="5"/>
      </c>
    </row>
    <row r="30" spans="1:17" s="34" customFormat="1" ht="11.25" customHeight="1">
      <c r="A30" s="22">
        <f t="shared" si="2"/>
      </c>
      <c r="B30" s="23"/>
      <c r="C30" s="24"/>
      <c r="D30" s="25"/>
      <c r="E30" s="26"/>
      <c r="F30" s="25"/>
      <c r="G30" s="26"/>
      <c r="H30" s="25"/>
      <c r="I30" s="27"/>
      <c r="J30" s="28"/>
      <c r="K30" s="29">
        <f t="shared" si="0"/>
      </c>
      <c r="L30" s="37">
        <f t="shared" si="1"/>
      </c>
      <c r="M30" s="31">
        <f t="shared" si="3"/>
      </c>
      <c r="N30" s="30">
        <f t="shared" si="4"/>
      </c>
      <c r="O30" s="32"/>
      <c r="P30" s="37">
        <f t="shared" si="6"/>
      </c>
      <c r="Q30" s="33">
        <f t="shared" si="5"/>
      </c>
    </row>
    <row r="31" spans="1:17" s="34" customFormat="1" ht="11.25" customHeight="1">
      <c r="A31" s="22">
        <f t="shared" si="2"/>
      </c>
      <c r="B31" s="23"/>
      <c r="C31" s="24"/>
      <c r="D31" s="25"/>
      <c r="E31" s="26"/>
      <c r="F31" s="25"/>
      <c r="G31" s="26"/>
      <c r="H31" s="25"/>
      <c r="I31" s="27"/>
      <c r="J31" s="28"/>
      <c r="K31" s="29">
        <f t="shared" si="0"/>
      </c>
      <c r="L31" s="37">
        <f t="shared" si="1"/>
      </c>
      <c r="M31" s="31">
        <f t="shared" si="3"/>
      </c>
      <c r="N31" s="30">
        <f t="shared" si="4"/>
      </c>
      <c r="O31" s="32"/>
      <c r="P31" s="37">
        <f t="shared" si="6"/>
      </c>
      <c r="Q31" s="33">
        <f t="shared" si="5"/>
      </c>
    </row>
    <row r="32" spans="1:17" s="34" customFormat="1" ht="11.25" customHeight="1">
      <c r="A32" s="22">
        <f t="shared" si="2"/>
      </c>
      <c r="B32" s="23"/>
      <c r="C32" s="24"/>
      <c r="D32" s="25"/>
      <c r="E32" s="26"/>
      <c r="F32" s="25"/>
      <c r="G32" s="26"/>
      <c r="H32" s="25"/>
      <c r="I32" s="27"/>
      <c r="J32" s="28"/>
      <c r="K32" s="29">
        <f t="shared" si="0"/>
      </c>
      <c r="L32" s="37">
        <f t="shared" si="1"/>
      </c>
      <c r="M32" s="31">
        <f t="shared" si="3"/>
      </c>
      <c r="N32" s="30">
        <f t="shared" si="4"/>
      </c>
      <c r="O32" s="32"/>
      <c r="P32" s="37">
        <f t="shared" si="6"/>
      </c>
      <c r="Q32" s="33">
        <f t="shared" si="5"/>
      </c>
    </row>
    <row r="33" spans="1:17" s="34" customFormat="1" ht="11.25" customHeight="1">
      <c r="A33" s="22">
        <f t="shared" si="2"/>
      </c>
      <c r="B33" s="23"/>
      <c r="C33" s="24"/>
      <c r="D33" s="25"/>
      <c r="E33" s="26"/>
      <c r="F33" s="25"/>
      <c r="G33" s="26"/>
      <c r="H33" s="25"/>
      <c r="I33" s="27"/>
      <c r="J33" s="28"/>
      <c r="K33" s="29">
        <f t="shared" si="0"/>
      </c>
      <c r="L33" s="30">
        <f t="shared" si="1"/>
      </c>
      <c r="M33" s="31">
        <f t="shared" si="3"/>
      </c>
      <c r="N33" s="30">
        <f t="shared" si="4"/>
      </c>
      <c r="O33" s="32"/>
      <c r="P33" s="37">
        <f t="shared" si="6"/>
      </c>
      <c r="Q33" s="33">
        <f t="shared" si="5"/>
      </c>
    </row>
    <row r="34" spans="1:17" s="34" customFormat="1" ht="11.25" customHeight="1">
      <c r="A34" s="22">
        <f t="shared" si="2"/>
      </c>
      <c r="B34" s="23"/>
      <c r="C34" s="24"/>
      <c r="D34" s="25"/>
      <c r="E34" s="26"/>
      <c r="F34" s="25"/>
      <c r="G34" s="26"/>
      <c r="H34" s="25"/>
      <c r="I34" s="27"/>
      <c r="J34" s="28"/>
      <c r="K34" s="29">
        <f t="shared" si="0"/>
      </c>
      <c r="L34" s="30">
        <f t="shared" si="1"/>
      </c>
      <c r="M34" s="31">
        <f t="shared" si="3"/>
      </c>
      <c r="N34" s="30">
        <f t="shared" si="4"/>
      </c>
      <c r="O34" s="32"/>
      <c r="P34" s="30">
        <f t="shared" si="6"/>
      </c>
      <c r="Q34" s="33">
        <f t="shared" si="5"/>
      </c>
    </row>
    <row r="35" spans="1:17" s="34" customFormat="1" ht="11.25" customHeight="1">
      <c r="A35" s="22">
        <f t="shared" si="2"/>
      </c>
      <c r="B35" s="23"/>
      <c r="C35" s="24"/>
      <c r="D35" s="25"/>
      <c r="E35" s="26"/>
      <c r="F35" s="25"/>
      <c r="G35" s="26"/>
      <c r="H35" s="25"/>
      <c r="I35" s="27"/>
      <c r="J35" s="28"/>
      <c r="K35" s="29">
        <f t="shared" si="0"/>
      </c>
      <c r="L35" s="30">
        <f t="shared" si="1"/>
      </c>
      <c r="M35" s="31">
        <f t="shared" si="3"/>
      </c>
      <c r="N35" s="30">
        <f t="shared" si="4"/>
      </c>
      <c r="O35" s="32"/>
      <c r="P35" s="30">
        <f t="shared" si="6"/>
      </c>
      <c r="Q35" s="33">
        <f t="shared" si="5"/>
      </c>
    </row>
    <row r="36" spans="3:17" s="34" customFormat="1" ht="11.25" customHeight="1">
      <c r="C36" s="41"/>
      <c r="E36" s="42"/>
      <c r="G36" s="42"/>
      <c r="K36" s="43"/>
      <c r="L36" s="43"/>
      <c r="M36" s="44"/>
      <c r="N36" s="43"/>
      <c r="O36" s="43"/>
      <c r="P36" s="43"/>
      <c r="Q36" s="45"/>
    </row>
    <row r="44" ht="12.75" customHeight="1">
      <c r="D44" s="46" t="s">
        <v>45</v>
      </c>
    </row>
  </sheetData>
  <sheetProtection/>
  <mergeCells count="1">
    <mergeCell ref="A1:M1"/>
  </mergeCells>
  <hyperlinks>
    <hyperlink ref="D44" r:id="rId1" display="CIGANEKA@SEZNAM.CZ"/>
  </hyperlinks>
  <printOptions horizontalCentered="1"/>
  <pageMargins left="0.19652777777777777" right="0.19652777777777777" top="0.5902777777777778" bottom="0.5902777777777778" header="0.5118055555555556" footer="0.5118055555555556"/>
  <pageSetup fitToHeight="1" fitToWidth="1" horizontalDpi="300" verticalDpi="300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">
      <selection activeCell="U15" sqref="U15"/>
    </sheetView>
  </sheetViews>
  <sheetFormatPr defaultColWidth="11.57421875" defaultRowHeight="12.75"/>
  <sheetData>
    <row r="1" spans="1:17" ht="12.75">
      <c r="A1" s="11"/>
      <c r="B1" s="47"/>
      <c r="C1" s="47"/>
      <c r="D1" s="47"/>
      <c r="E1" s="14"/>
      <c r="F1" s="47"/>
      <c r="G1" s="14"/>
      <c r="H1" s="47"/>
      <c r="I1" s="47"/>
      <c r="J1" s="47"/>
      <c r="K1" s="48"/>
      <c r="L1" s="48"/>
      <c r="M1" s="49"/>
      <c r="N1" s="48"/>
      <c r="O1" s="48"/>
      <c r="P1" s="48"/>
      <c r="Q1" s="50"/>
    </row>
    <row r="2" spans="1:17" ht="12.75">
      <c r="A2" s="51"/>
      <c r="B2" s="52"/>
      <c r="C2" s="53"/>
      <c r="D2" s="54"/>
      <c r="E2" s="55"/>
      <c r="F2" s="54"/>
      <c r="G2" s="55"/>
      <c r="H2" s="54"/>
      <c r="I2" s="56"/>
      <c r="J2" s="56"/>
      <c r="K2" s="57"/>
      <c r="L2" s="57"/>
      <c r="M2" s="58"/>
      <c r="N2" s="57"/>
      <c r="O2" s="59"/>
      <c r="P2" s="57"/>
      <c r="Q2" s="60"/>
    </row>
    <row r="3" spans="1:17" ht="12.75">
      <c r="A3" s="51"/>
      <c r="B3" s="52"/>
      <c r="C3" s="53"/>
      <c r="D3" s="54"/>
      <c r="E3" s="55"/>
      <c r="F3" s="54"/>
      <c r="G3" s="55"/>
      <c r="H3" s="54"/>
      <c r="I3" s="56"/>
      <c r="J3" s="56"/>
      <c r="K3" s="57"/>
      <c r="L3" s="57"/>
      <c r="M3" s="58"/>
      <c r="N3" s="57"/>
      <c r="O3" s="59"/>
      <c r="P3" s="57"/>
      <c r="Q3" s="60"/>
    </row>
    <row r="4" spans="1:17" ht="12.75">
      <c r="A4" s="51"/>
      <c r="B4" s="52"/>
      <c r="C4" s="53"/>
      <c r="D4" s="54"/>
      <c r="E4" s="55"/>
      <c r="F4" s="54"/>
      <c r="G4" s="55"/>
      <c r="H4" s="54"/>
      <c r="I4" s="56"/>
      <c r="J4" s="56"/>
      <c r="K4" s="57"/>
      <c r="L4" s="57"/>
      <c r="M4" s="58"/>
      <c r="N4" s="57"/>
      <c r="O4" s="59"/>
      <c r="P4" s="57"/>
      <c r="Q4" s="60"/>
    </row>
    <row r="5" spans="1:17" ht="12.75">
      <c r="A5" s="51"/>
      <c r="B5" s="52"/>
      <c r="C5" s="53"/>
      <c r="D5" s="54"/>
      <c r="E5" s="55"/>
      <c r="F5" s="54"/>
      <c r="G5" s="55"/>
      <c r="H5" s="54"/>
      <c r="I5" s="56"/>
      <c r="J5" s="56"/>
      <c r="K5" s="57"/>
      <c r="L5" s="57"/>
      <c r="M5" s="58"/>
      <c r="N5" s="57"/>
      <c r="O5" s="59"/>
      <c r="P5" s="57"/>
      <c r="Q5" s="60"/>
    </row>
    <row r="6" spans="1:17" ht="12.75">
      <c r="A6" s="51"/>
      <c r="B6" s="52"/>
      <c r="C6" s="53"/>
      <c r="D6" s="54"/>
      <c r="E6" s="55"/>
      <c r="F6" s="54"/>
      <c r="G6" s="55"/>
      <c r="H6" s="54"/>
      <c r="I6" s="56"/>
      <c r="J6" s="56"/>
      <c r="K6" s="57"/>
      <c r="L6" s="57"/>
      <c r="M6" s="58"/>
      <c r="N6" s="57"/>
      <c r="O6" s="59"/>
      <c r="P6" s="57"/>
      <c r="Q6" s="60"/>
    </row>
    <row r="7" spans="1:17" ht="12.75">
      <c r="A7" s="51"/>
      <c r="B7" s="52"/>
      <c r="C7" s="53"/>
      <c r="D7" s="54"/>
      <c r="E7" s="55"/>
      <c r="F7" s="54"/>
      <c r="G7" s="55"/>
      <c r="H7" s="54"/>
      <c r="I7" s="56"/>
      <c r="J7" s="56"/>
      <c r="K7" s="57"/>
      <c r="L7" s="57"/>
      <c r="M7" s="58"/>
      <c r="N7" s="57"/>
      <c r="O7" s="59"/>
      <c r="P7" s="57"/>
      <c r="Q7" s="60"/>
    </row>
    <row r="8" spans="1:17" ht="12.75">
      <c r="A8" s="51"/>
      <c r="B8" s="52"/>
      <c r="C8" s="53"/>
      <c r="D8" s="54"/>
      <c r="E8" s="55"/>
      <c r="F8" s="54"/>
      <c r="G8" s="55"/>
      <c r="H8" s="54"/>
      <c r="I8" s="56"/>
      <c r="J8" s="56"/>
      <c r="K8" s="57"/>
      <c r="L8" s="57"/>
      <c r="M8" s="58"/>
      <c r="N8" s="57"/>
      <c r="O8" s="59"/>
      <c r="P8" s="57"/>
      <c r="Q8" s="60"/>
    </row>
    <row r="9" spans="1:17" ht="12.75">
      <c r="A9" s="51"/>
      <c r="B9" s="52"/>
      <c r="C9" s="53"/>
      <c r="D9" s="54"/>
      <c r="E9" s="55"/>
      <c r="F9" s="54"/>
      <c r="G9" s="55"/>
      <c r="H9" s="54"/>
      <c r="I9" s="56"/>
      <c r="J9" s="56"/>
      <c r="K9" s="57"/>
      <c r="L9" s="57"/>
      <c r="M9" s="58"/>
      <c r="N9" s="57"/>
      <c r="O9" s="59"/>
      <c r="P9" s="57"/>
      <c r="Q9" s="60"/>
    </row>
    <row r="10" spans="1:17" ht="12.75">
      <c r="A10" s="51"/>
      <c r="B10" s="52"/>
      <c r="C10" s="53"/>
      <c r="D10" s="54"/>
      <c r="E10" s="55"/>
      <c r="F10" s="54"/>
      <c r="G10" s="55"/>
      <c r="H10" s="54"/>
      <c r="I10" s="56"/>
      <c r="J10" s="56"/>
      <c r="K10" s="57"/>
      <c r="L10" s="57"/>
      <c r="M10" s="58"/>
      <c r="N10" s="57"/>
      <c r="O10" s="59"/>
      <c r="P10" s="57"/>
      <c r="Q10" s="60"/>
    </row>
    <row r="11" spans="1:17" ht="12.75">
      <c r="A11" s="51"/>
      <c r="B11" s="52"/>
      <c r="C11" s="53"/>
      <c r="D11" s="54"/>
      <c r="E11" s="55"/>
      <c r="F11" s="54"/>
      <c r="G11" s="55"/>
      <c r="H11" s="54"/>
      <c r="I11" s="56"/>
      <c r="J11" s="56"/>
      <c r="K11" s="57"/>
      <c r="L11" s="57"/>
      <c r="M11" s="58"/>
      <c r="N11" s="57"/>
      <c r="O11" s="59"/>
      <c r="P11" s="57"/>
      <c r="Q11" s="60"/>
    </row>
    <row r="12" spans="1:17" ht="12.75">
      <c r="A12" s="51"/>
      <c r="B12" s="52"/>
      <c r="C12" s="53"/>
      <c r="D12" s="54"/>
      <c r="E12" s="55"/>
      <c r="F12" s="54"/>
      <c r="G12" s="55"/>
      <c r="H12" s="54"/>
      <c r="I12" s="56"/>
      <c r="J12" s="56"/>
      <c r="K12" s="57"/>
      <c r="L12" s="57"/>
      <c r="M12" s="58"/>
      <c r="N12" s="57"/>
      <c r="O12" s="59"/>
      <c r="P12" s="57"/>
      <c r="Q12" s="60"/>
    </row>
    <row r="13" spans="1:17" ht="12.75">
      <c r="A13" s="51"/>
      <c r="B13" s="52"/>
      <c r="C13" s="53"/>
      <c r="D13" s="54"/>
      <c r="E13" s="55"/>
      <c r="F13" s="54"/>
      <c r="G13" s="55"/>
      <c r="H13" s="54"/>
      <c r="I13" s="56"/>
      <c r="J13" s="56"/>
      <c r="K13" s="57"/>
      <c r="L13" s="57"/>
      <c r="M13" s="58"/>
      <c r="N13" s="57"/>
      <c r="O13" s="59"/>
      <c r="P13" s="57"/>
      <c r="Q13" s="60"/>
    </row>
    <row r="14" spans="1:17" ht="12.75">
      <c r="A14" s="51"/>
      <c r="B14" s="52"/>
      <c r="C14" s="53"/>
      <c r="D14" s="54"/>
      <c r="E14" s="55"/>
      <c r="F14" s="54"/>
      <c r="G14" s="55"/>
      <c r="H14" s="54"/>
      <c r="I14" s="56"/>
      <c r="J14" s="56"/>
      <c r="K14" s="57"/>
      <c r="L14" s="57"/>
      <c r="M14" s="58"/>
      <c r="N14" s="57"/>
      <c r="O14" s="59"/>
      <c r="P14" s="57"/>
      <c r="Q14" s="60"/>
    </row>
    <row r="15" spans="1:17" ht="12.75">
      <c r="A15" s="51"/>
      <c r="B15" s="52"/>
      <c r="C15" s="53"/>
      <c r="D15" s="54"/>
      <c r="E15" s="55"/>
      <c r="F15" s="54"/>
      <c r="G15" s="55"/>
      <c r="H15" s="54"/>
      <c r="I15" s="56"/>
      <c r="J15" s="56"/>
      <c r="K15" s="57"/>
      <c r="L15" s="57"/>
      <c r="M15" s="58"/>
      <c r="N15" s="57"/>
      <c r="O15" s="59"/>
      <c r="P15" s="57"/>
      <c r="Q15" s="60"/>
    </row>
    <row r="16" spans="1:17" ht="12.75">
      <c r="A16" s="51"/>
      <c r="B16" s="52"/>
      <c r="C16" s="53"/>
      <c r="D16" s="54"/>
      <c r="E16" s="55"/>
      <c r="F16" s="54"/>
      <c r="G16" s="55"/>
      <c r="H16" s="54"/>
      <c r="I16" s="56"/>
      <c r="J16" s="56"/>
      <c r="K16" s="57"/>
      <c r="L16" s="57"/>
      <c r="M16" s="58"/>
      <c r="N16" s="57"/>
      <c r="O16" s="59"/>
      <c r="P16" s="57"/>
      <c r="Q16" s="60"/>
    </row>
    <row r="17" spans="1:17" ht="12.75">
      <c r="A17" s="51"/>
      <c r="B17" s="52"/>
      <c r="C17" s="53"/>
      <c r="D17" s="54"/>
      <c r="E17" s="55"/>
      <c r="F17" s="54"/>
      <c r="G17" s="55"/>
      <c r="H17" s="54"/>
      <c r="I17" s="56"/>
      <c r="J17" s="56"/>
      <c r="K17" s="57"/>
      <c r="L17" s="57"/>
      <c r="M17" s="58"/>
      <c r="N17" s="57"/>
      <c r="O17" s="59"/>
      <c r="P17" s="57"/>
      <c r="Q17" s="60"/>
    </row>
    <row r="18" spans="1:17" ht="12.75">
      <c r="A18" s="51"/>
      <c r="B18" s="52"/>
      <c r="C18" s="53"/>
      <c r="D18" s="54"/>
      <c r="E18" s="55"/>
      <c r="F18" s="54"/>
      <c r="G18" s="55"/>
      <c r="H18" s="54"/>
      <c r="I18" s="56"/>
      <c r="J18" s="56"/>
      <c r="K18" s="57"/>
      <c r="L18" s="57"/>
      <c r="M18" s="58"/>
      <c r="N18" s="57"/>
      <c r="O18" s="59"/>
      <c r="P18" s="57"/>
      <c r="Q18" s="60"/>
    </row>
    <row r="19" spans="1:17" ht="12.75">
      <c r="A19" s="51"/>
      <c r="B19" s="52"/>
      <c r="C19" s="53"/>
      <c r="D19" s="54"/>
      <c r="E19" s="55"/>
      <c r="F19" s="54"/>
      <c r="G19" s="55"/>
      <c r="H19" s="54"/>
      <c r="I19" s="56"/>
      <c r="J19" s="56"/>
      <c r="K19" s="57"/>
      <c r="L19" s="57"/>
      <c r="M19" s="58"/>
      <c r="N19" s="57"/>
      <c r="O19" s="59"/>
      <c r="P19" s="57"/>
      <c r="Q19" s="60"/>
    </row>
    <row r="20" spans="1:17" ht="12.75">
      <c r="A20" s="51"/>
      <c r="B20" s="52"/>
      <c r="C20" s="53"/>
      <c r="D20" s="54"/>
      <c r="E20" s="55"/>
      <c r="F20" s="54"/>
      <c r="G20" s="55"/>
      <c r="H20" s="54"/>
      <c r="I20" s="56"/>
      <c r="J20" s="56"/>
      <c r="K20" s="57"/>
      <c r="L20" s="57"/>
      <c r="M20" s="58"/>
      <c r="N20" s="57"/>
      <c r="O20" s="59"/>
      <c r="P20" s="57"/>
      <c r="Q20" s="60"/>
    </row>
    <row r="21" spans="1:17" ht="12.75">
      <c r="A21" s="51"/>
      <c r="B21" s="52"/>
      <c r="C21" s="53"/>
      <c r="D21" s="54"/>
      <c r="E21" s="55"/>
      <c r="F21" s="54"/>
      <c r="G21" s="55"/>
      <c r="H21" s="54"/>
      <c r="I21" s="56"/>
      <c r="J21" s="56"/>
      <c r="K21" s="57"/>
      <c r="L21" s="57"/>
      <c r="M21" s="58"/>
      <c r="N21" s="57"/>
      <c r="O21" s="59"/>
      <c r="P21" s="57"/>
      <c r="Q21" s="60"/>
    </row>
    <row r="22" spans="1:17" ht="12.75">
      <c r="A22" s="51"/>
      <c r="B22" s="52"/>
      <c r="C22" s="53"/>
      <c r="D22" s="54"/>
      <c r="E22" s="55"/>
      <c r="F22" s="54"/>
      <c r="G22" s="55"/>
      <c r="H22" s="54"/>
      <c r="I22" s="56"/>
      <c r="J22" s="56"/>
      <c r="K22" s="57"/>
      <c r="L22" s="57"/>
      <c r="M22" s="58"/>
      <c r="N22" s="57"/>
      <c r="O22" s="59"/>
      <c r="P22" s="57"/>
      <c r="Q22" s="60"/>
    </row>
    <row r="23" spans="1:17" ht="12.75">
      <c r="A23" s="51"/>
      <c r="B23" s="52"/>
      <c r="C23" s="53"/>
      <c r="D23" s="54"/>
      <c r="E23" s="55"/>
      <c r="F23" s="54"/>
      <c r="G23" s="55"/>
      <c r="H23" s="54"/>
      <c r="I23" s="56"/>
      <c r="J23" s="56"/>
      <c r="K23" s="57"/>
      <c r="L23" s="57"/>
      <c r="M23" s="58"/>
      <c r="N23" s="57"/>
      <c r="O23" s="59"/>
      <c r="P23" s="57"/>
      <c r="Q23" s="60"/>
    </row>
    <row r="24" spans="1:17" ht="12.75">
      <c r="A24" s="51"/>
      <c r="B24" s="52"/>
      <c r="C24" s="53"/>
      <c r="D24" s="54"/>
      <c r="E24" s="55"/>
      <c r="F24" s="54"/>
      <c r="G24" s="55"/>
      <c r="H24" s="54"/>
      <c r="I24" s="56"/>
      <c r="J24" s="56"/>
      <c r="K24" s="57"/>
      <c r="L24" s="57"/>
      <c r="M24" s="58"/>
      <c r="N24" s="57"/>
      <c r="O24" s="59"/>
      <c r="P24" s="57"/>
      <c r="Q24" s="60"/>
    </row>
    <row r="25" spans="1:17" ht="12.75">
      <c r="A25" s="51"/>
      <c r="B25" s="52"/>
      <c r="C25" s="53"/>
      <c r="D25" s="54"/>
      <c r="E25" s="55"/>
      <c r="F25" s="54"/>
      <c r="G25" s="55"/>
      <c r="H25" s="54"/>
      <c r="I25" s="56"/>
      <c r="J25" s="56"/>
      <c r="K25" s="57"/>
      <c r="L25" s="57"/>
      <c r="M25" s="58"/>
      <c r="N25" s="57"/>
      <c r="O25" s="59"/>
      <c r="P25" s="57"/>
      <c r="Q25" s="60"/>
    </row>
    <row r="26" spans="1:17" ht="12.75">
      <c r="A26" s="51"/>
      <c r="B26" s="52"/>
      <c r="C26" s="53"/>
      <c r="D26" s="54"/>
      <c r="E26" s="55"/>
      <c r="F26" s="54"/>
      <c r="G26" s="55"/>
      <c r="H26" s="54"/>
      <c r="I26" s="56"/>
      <c r="J26" s="56"/>
      <c r="K26" s="57"/>
      <c r="L26" s="57"/>
      <c r="M26" s="58"/>
      <c r="N26" s="57"/>
      <c r="O26" s="59"/>
      <c r="P26" s="57"/>
      <c r="Q26" s="60"/>
    </row>
    <row r="27" spans="1:17" ht="12.75">
      <c r="A27" s="51"/>
      <c r="B27" s="52"/>
      <c r="C27" s="53"/>
      <c r="D27" s="54"/>
      <c r="E27" s="55"/>
      <c r="F27" s="54"/>
      <c r="G27" s="55"/>
      <c r="H27" s="54"/>
      <c r="I27" s="56"/>
      <c r="J27" s="56"/>
      <c r="K27" s="57"/>
      <c r="L27" s="57"/>
      <c r="M27" s="58"/>
      <c r="N27" s="57"/>
      <c r="O27" s="59"/>
      <c r="P27" s="57"/>
      <c r="Q27" s="60"/>
    </row>
    <row r="28" spans="1:17" ht="12.75">
      <c r="A28" s="51"/>
      <c r="B28" s="52"/>
      <c r="C28" s="53"/>
      <c r="D28" s="54"/>
      <c r="E28" s="55"/>
      <c r="F28" s="54"/>
      <c r="G28" s="55"/>
      <c r="H28" s="54"/>
      <c r="I28" s="56"/>
      <c r="J28" s="56"/>
      <c r="K28" s="57"/>
      <c r="L28" s="57"/>
      <c r="M28" s="58"/>
      <c r="N28" s="57"/>
      <c r="O28" s="59"/>
      <c r="P28" s="57"/>
      <c r="Q28" s="60"/>
    </row>
    <row r="29" spans="1:17" ht="12.75">
      <c r="A29" s="51"/>
      <c r="B29" s="52"/>
      <c r="C29" s="53"/>
      <c r="D29" s="54"/>
      <c r="E29" s="55"/>
      <c r="F29" s="54"/>
      <c r="G29" s="55"/>
      <c r="H29" s="54"/>
      <c r="I29" s="56"/>
      <c r="J29" s="56"/>
      <c r="K29" s="57"/>
      <c r="L29" s="57"/>
      <c r="M29" s="58"/>
      <c r="N29" s="57"/>
      <c r="O29" s="59"/>
      <c r="P29" s="57"/>
      <c r="Q29" s="60"/>
    </row>
    <row r="30" spans="1:17" ht="12.75">
      <c r="A30" s="51"/>
      <c r="B30" s="52"/>
      <c r="C30" s="53"/>
      <c r="D30" s="54"/>
      <c r="E30" s="55"/>
      <c r="F30" s="54"/>
      <c r="G30" s="55"/>
      <c r="H30" s="54"/>
      <c r="I30" s="56"/>
      <c r="J30" s="56"/>
      <c r="K30" s="57"/>
      <c r="L30" s="57"/>
      <c r="M30" s="58"/>
      <c r="N30" s="57"/>
      <c r="O30" s="59"/>
      <c r="P30" s="57"/>
      <c r="Q30" s="60"/>
    </row>
    <row r="31" spans="1:17" ht="12.75">
      <c r="A31" s="51"/>
      <c r="B31" s="52"/>
      <c r="C31" s="53"/>
      <c r="D31" s="54"/>
      <c r="E31" s="55"/>
      <c r="F31" s="54"/>
      <c r="G31" s="55"/>
      <c r="H31" s="54"/>
      <c r="I31" s="56"/>
      <c r="J31" s="56"/>
      <c r="K31" s="57"/>
      <c r="L31" s="57"/>
      <c r="M31" s="58"/>
      <c r="N31" s="57"/>
      <c r="O31" s="59"/>
      <c r="P31" s="57"/>
      <c r="Q31" s="60"/>
    </row>
    <row r="32" spans="1:17" ht="12.75">
      <c r="A32" s="51"/>
      <c r="B32" s="52"/>
      <c r="C32" s="53"/>
      <c r="D32" s="54"/>
      <c r="E32" s="55"/>
      <c r="F32" s="54"/>
      <c r="G32" s="55"/>
      <c r="H32" s="54"/>
      <c r="I32" s="56"/>
      <c r="J32" s="56"/>
      <c r="K32" s="57"/>
      <c r="L32" s="57"/>
      <c r="M32" s="58"/>
      <c r="N32" s="57"/>
      <c r="O32" s="59"/>
      <c r="P32" s="57"/>
      <c r="Q32" s="60"/>
    </row>
    <row r="33" spans="1:17" ht="12.75">
      <c r="A33" s="51"/>
      <c r="B33" s="52"/>
      <c r="C33" s="53"/>
      <c r="D33" s="54"/>
      <c r="E33" s="55"/>
      <c r="F33" s="54"/>
      <c r="G33" s="55"/>
      <c r="H33" s="54"/>
      <c r="I33" s="56"/>
      <c r="J33" s="56"/>
      <c r="K33" s="57"/>
      <c r="L33" s="57"/>
      <c r="M33" s="58"/>
      <c r="N33" s="57"/>
      <c r="O33" s="59"/>
      <c r="P33" s="57"/>
      <c r="Q33" s="60"/>
    </row>
    <row r="34" spans="1:17" ht="12.75">
      <c r="A34" s="51"/>
      <c r="B34" s="52"/>
      <c r="C34" s="53"/>
      <c r="D34" s="54"/>
      <c r="E34" s="55"/>
      <c r="F34" s="54"/>
      <c r="G34" s="55"/>
      <c r="H34" s="54"/>
      <c r="I34" s="56"/>
      <c r="J34" s="56"/>
      <c r="K34" s="57"/>
      <c r="L34" s="57"/>
      <c r="M34" s="58"/>
      <c r="N34" s="57"/>
      <c r="O34" s="59"/>
      <c r="P34" s="57"/>
      <c r="Q34" s="60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dcterms:created xsi:type="dcterms:W3CDTF">2013-08-12T09:28:03Z</dcterms:created>
  <dcterms:modified xsi:type="dcterms:W3CDTF">2013-08-12T09:28:03Z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