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52" windowHeight="9972" activeTab="0"/>
  </bookViews>
  <sheets>
    <sheet name="KALKULACE NÁKLADŮ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<sst xmlns="http://schemas.openxmlformats.org/spreadsheetml/2006/main" count="31" uniqueCount="30">
  <si>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Kalkulace náhrad a poplatků</t>
  </si>
  <si>
    <t>tým</t>
  </si>
  <si>
    <t>příspěvek na dopravu</t>
  </si>
  <si>
    <t>příspěvek na ubytování</t>
  </si>
  <si>
    <t>doplatek týmu na ubytování</t>
  </si>
  <si>
    <t>startovné</t>
  </si>
  <si>
    <t>Terberová Natálie</t>
  </si>
  <si>
    <t>Terberová Táňa</t>
  </si>
  <si>
    <t>Kopecká Luisa</t>
  </si>
  <si>
    <t>Hrubá Tereza</t>
  </si>
  <si>
    <t>Pflugová Karolína</t>
  </si>
  <si>
    <t>Veterináři</t>
  </si>
  <si>
    <t>Šéf ekipy</t>
  </si>
  <si>
    <t>Média</t>
  </si>
  <si>
    <t>Tax box</t>
  </si>
  <si>
    <t>% sazba plnění viz. vysvětlení níže</t>
  </si>
  <si>
    <t>příspěvek na dopravu celkem pro tým</t>
  </si>
  <si>
    <t>max. příspěvek na dopravu pro tým</t>
  </si>
  <si>
    <t>max. příspěvek na ubytování pro tým</t>
  </si>
  <si>
    <t>příspěvek na ubytování celkem pro tým</t>
  </si>
  <si>
    <t>celkem placeno ČJF pro tým</t>
  </si>
  <si>
    <t>osoby nad rámec v termínu 9.7. až 13.7.2014</t>
  </si>
  <si>
    <t>doplatek za 8.7.2014</t>
  </si>
  <si>
    <t>doplatek týmu za ubytování celkem</t>
  </si>
  <si>
    <t>Součty</t>
  </si>
  <si>
    <t>kontrolní součty</t>
  </si>
  <si>
    <t>Náklady uhrazené před samotným odjezdem na šampionát (startovné, ubytování) bude uhrazeno v uvedené výši.</t>
  </si>
  <si>
    <t>Náklady, které se budou hradit po návratu ze šampionátu (doprava) budou vyplaceny v uvedené výši za předpokladu plnění reprezentačních podmínek (spolupráce, týmový duch ad.).</t>
  </si>
  <si>
    <t>Procentuelní sazba plnění závisí na míře splnění reprezentačních podmínek (-25% - nesplněna kvalifikační rychlost 15 km/hod, -10% neúplné absolvování testace).</t>
  </si>
  <si>
    <t>Finanční odměny (nejsou součástí kalkulace nákladů výše) budou vypláceny za odvedený výkon jak jednotlivce tak týmu a zároveň za předpokladu plnění reprezentačních podmínek (spolupráce, týmový duch ad.).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</si>
</sst>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[$€-1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164" fontId="20" fillId="0" borderId="14" xfId="0" applyNumberFormat="1" applyFont="1" applyBorder="1" applyAlignment="1">
      <alignment horizontal="center" wrapText="1"/>
    </xf>
    <xf numFmtId="164" fontId="20" fillId="33" borderId="14" xfId="0" applyNumberFormat="1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34" borderId="15" xfId="0" applyFont="1" applyFill="1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164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4" fontId="20" fillId="33" borderId="18" xfId="0" applyNumberFormat="1" applyFont="1" applyFill="1" applyBorder="1" applyAlignment="1">
      <alignment horizontal="center"/>
    </xf>
    <xf numFmtId="164" fontId="20" fillId="34" borderId="19" xfId="0" applyNumberFormat="1" applyFont="1" applyFill="1" applyBorder="1" applyAlignment="1">
      <alignment horizontal="center"/>
    </xf>
    <xf numFmtId="0" fontId="20" fillId="0" borderId="20" xfId="0" applyFont="1" applyBorder="1" applyAlignment="1">
      <alignment/>
    </xf>
    <xf numFmtId="164" fontId="0" fillId="34" borderId="21" xfId="0" applyNumberFormat="1" applyFill="1" applyBorder="1" applyAlignment="1">
      <alignment horizontal="center"/>
    </xf>
    <xf numFmtId="0" fontId="20" fillId="0" borderId="22" xfId="0" applyFont="1" applyBorder="1" applyAlignment="1">
      <alignment/>
    </xf>
    <xf numFmtId="164" fontId="0" fillId="34" borderId="23" xfId="0" applyNumberFormat="1" applyFill="1" applyBorder="1" applyAlignment="1">
      <alignment horizontal="center"/>
    </xf>
    <xf numFmtId="0" fontId="20" fillId="0" borderId="24" xfId="0" applyFont="1" applyBorder="1" applyAlignment="1">
      <alignment/>
    </xf>
    <xf numFmtId="164" fontId="0" fillId="34" borderId="25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26" xfId="0" applyFont="1" applyBorder="1" applyAlignment="1">
      <alignment horizontal="center"/>
    </xf>
    <xf numFmtId="164" fontId="20" fillId="33" borderId="26" xfId="0" applyNumberFormat="1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164" fontId="20" fillId="0" borderId="26" xfId="0" applyNumberFormat="1" applyFont="1" applyBorder="1" applyAlignment="1">
      <alignment horizontal="center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4:N24"/>
  <sheetViews>
    <sheetView tabSelected="1" zoomScalePageLayoutView="0" workbookViewId="0" topLeftCell="B3">
      <selection activeCell="C25" sqref="C25"/>
    </sheetView>
  </sheetViews>
  <sheetFormatPr defaultColWidth="9.140625" defaultRowHeight="15"/>
  <cols>
    <col min="1" max="1" width="0" style="0" hidden="1" customWidth="1"/>
    <col min="3" max="3" width="26.28125" style="6" bestFit="1" customWidth="1"/>
    <col min="4" max="4" width="11.421875" style="1" bestFit="1" customWidth="1"/>
    <col min="5" max="5" width="10.28125" style="2" customWidth="1"/>
    <col min="6" max="6" width="13.7109375" style="2" customWidth="1"/>
    <col min="7" max="7" width="14.7109375" style="2" customWidth="1"/>
    <col min="8" max="8" width="11.57421875" style="2" customWidth="1"/>
    <col min="9" max="9" width="13.7109375" style="2" customWidth="1"/>
    <col min="10" max="10" width="11.421875" style="1" bestFit="1" customWidth="1"/>
    <col min="11" max="11" width="13.140625" style="1" customWidth="1"/>
    <col min="12" max="12" width="13.00390625" style="2" customWidth="1"/>
    <col min="13" max="13" width="12.28125" style="0" customWidth="1"/>
    <col min="14" max="14" width="11.421875" style="0" bestFit="1" customWidth="1"/>
  </cols>
  <sheetData>
    <row r="1" ht="14.25" hidden="1"/>
    <row r="2" ht="14.25" hidden="1"/>
    <row r="4" ht="14.25">
      <c r="C4" s="6" t="s">
        <v>0</v>
      </c>
    </row>
    <row r="5" ht="15" thickBot="1"/>
    <row r="6" spans="3:14" s="6" customFormat="1" ht="21.75" customHeight="1">
      <c r="C6" s="11" t="s">
        <v>1</v>
      </c>
      <c r="D6" s="32" t="s">
        <v>2</v>
      </c>
      <c r="E6" s="32"/>
      <c r="F6" s="32"/>
      <c r="G6" s="32" t="s">
        <v>3</v>
      </c>
      <c r="H6" s="32"/>
      <c r="I6" s="32"/>
      <c r="J6" s="33" t="s">
        <v>5</v>
      </c>
      <c r="K6" s="33" t="s">
        <v>20</v>
      </c>
      <c r="L6" s="35" t="s">
        <v>4</v>
      </c>
      <c r="M6" s="36"/>
      <c r="N6" s="37"/>
    </row>
    <row r="7" spans="3:14" s="6" customFormat="1" ht="61.5" customHeight="1" thickBot="1">
      <c r="C7" s="12"/>
      <c r="D7" s="13" t="s">
        <v>17</v>
      </c>
      <c r="E7" s="13" t="s">
        <v>15</v>
      </c>
      <c r="F7" s="14" t="s">
        <v>16</v>
      </c>
      <c r="G7" s="13" t="s">
        <v>18</v>
      </c>
      <c r="H7" s="13" t="s">
        <v>15</v>
      </c>
      <c r="I7" s="14" t="s">
        <v>19</v>
      </c>
      <c r="J7" s="34"/>
      <c r="K7" s="34"/>
      <c r="L7" s="15" t="s">
        <v>21</v>
      </c>
      <c r="M7" s="15" t="s">
        <v>22</v>
      </c>
      <c r="N7" s="16" t="s">
        <v>23</v>
      </c>
    </row>
    <row r="8" spans="3:14" ht="14.25">
      <c r="C8" s="24" t="s">
        <v>6</v>
      </c>
      <c r="D8" s="8">
        <v>10000</v>
      </c>
      <c r="E8" s="9">
        <v>90</v>
      </c>
      <c r="F8" s="10">
        <f>D8*E8/100</f>
        <v>9000</v>
      </c>
      <c r="G8" s="8" t="e">
        <f>3*4*#REF!*#REF!</f>
        <v>#REF!</v>
      </c>
      <c r="H8" s="9">
        <v>90</v>
      </c>
      <c r="I8" s="10" t="e">
        <f>G8*H8/100</f>
        <v>#REF!</v>
      </c>
      <c r="J8" s="10" t="e">
        <f>500*#REF!</f>
        <v>#REF!</v>
      </c>
      <c r="K8" s="10" t="e">
        <f>F8+I8+J8</f>
        <v>#REF!</v>
      </c>
      <c r="L8" s="8" t="e">
        <f>(5*4*#REF!*#REF!)-I8</f>
        <v>#REF!</v>
      </c>
      <c r="M8" s="8">
        <v>0</v>
      </c>
      <c r="N8" s="25" t="e">
        <f>L8+M8</f>
        <v>#REF!</v>
      </c>
    </row>
    <row r="9" spans="3:14" ht="14.25">
      <c r="C9" s="26" t="s">
        <v>7</v>
      </c>
      <c r="D9" s="5">
        <v>10000</v>
      </c>
      <c r="E9" s="4">
        <v>90</v>
      </c>
      <c r="F9" s="7">
        <f aca="true" t="shared" si="0" ref="F9:F15">D9*E9/100</f>
        <v>9000</v>
      </c>
      <c r="G9" s="5" t="e">
        <f>3*4*#REF!*#REF!</f>
        <v>#REF!</v>
      </c>
      <c r="H9" s="4">
        <v>90</v>
      </c>
      <c r="I9" s="7" t="e">
        <f aca="true" t="shared" si="1" ref="I9:I15">G9*H9/100</f>
        <v>#REF!</v>
      </c>
      <c r="J9" s="7" t="e">
        <f>500*#REF!</f>
        <v>#REF!</v>
      </c>
      <c r="K9" s="7" t="e">
        <f aca="true" t="shared" si="2" ref="K9:K16">F9+I9+J9</f>
        <v>#REF!</v>
      </c>
      <c r="L9" s="5" t="e">
        <f>(5*4*#REF!*#REF!)-I9</f>
        <v>#REF!</v>
      </c>
      <c r="M9" s="5">
        <v>0</v>
      </c>
      <c r="N9" s="27" t="e">
        <f>L9+M9</f>
        <v>#REF!</v>
      </c>
    </row>
    <row r="10" spans="3:14" ht="14.25">
      <c r="C10" s="26" t="s">
        <v>8</v>
      </c>
      <c r="D10" s="5">
        <v>10000</v>
      </c>
      <c r="E10" s="4">
        <v>75</v>
      </c>
      <c r="F10" s="7">
        <f t="shared" si="0"/>
        <v>7500</v>
      </c>
      <c r="G10" s="5" t="e">
        <f>3*4*#REF!*#REF!</f>
        <v>#REF!</v>
      </c>
      <c r="H10" s="4">
        <v>75</v>
      </c>
      <c r="I10" s="7" t="e">
        <f t="shared" si="1"/>
        <v>#REF!</v>
      </c>
      <c r="J10" s="7" t="e">
        <f>500*#REF!</f>
        <v>#REF!</v>
      </c>
      <c r="K10" s="7" t="e">
        <f t="shared" si="2"/>
        <v>#REF!</v>
      </c>
      <c r="L10" s="5" t="e">
        <f>(5*4*#REF!*#REF!)-I10</f>
        <v>#REF!</v>
      </c>
      <c r="M10" s="5" t="e">
        <f>90*#REF!</f>
        <v>#REF!</v>
      </c>
      <c r="N10" s="27" t="e">
        <f>L10+M10</f>
        <v>#REF!</v>
      </c>
    </row>
    <row r="11" spans="3:14" ht="14.25">
      <c r="C11" s="26" t="s">
        <v>9</v>
      </c>
      <c r="D11" s="5">
        <v>10000</v>
      </c>
      <c r="E11" s="4">
        <v>75</v>
      </c>
      <c r="F11" s="7">
        <f t="shared" si="0"/>
        <v>7500</v>
      </c>
      <c r="G11" s="5" t="e">
        <f>3*4*#REF!*#REF!</f>
        <v>#REF!</v>
      </c>
      <c r="H11" s="4">
        <v>75</v>
      </c>
      <c r="I11" s="7" t="e">
        <f t="shared" si="1"/>
        <v>#REF!</v>
      </c>
      <c r="J11" s="7" t="e">
        <f>500*#REF!</f>
        <v>#REF!</v>
      </c>
      <c r="K11" s="7" t="e">
        <f t="shared" si="2"/>
        <v>#REF!</v>
      </c>
      <c r="L11" s="5" t="e">
        <f>(5*4*#REF!*#REF!)-I11</f>
        <v>#REF!</v>
      </c>
      <c r="M11" s="5">
        <v>0</v>
      </c>
      <c r="N11" s="27" t="e">
        <f aca="true" t="shared" si="3" ref="N11:N16">L11+M11</f>
        <v>#REF!</v>
      </c>
    </row>
    <row r="12" spans="3:14" ht="14.25">
      <c r="C12" s="26" t="s">
        <v>10</v>
      </c>
      <c r="D12" s="5">
        <v>10000</v>
      </c>
      <c r="E12" s="4">
        <v>100</v>
      </c>
      <c r="F12" s="7">
        <f t="shared" si="0"/>
        <v>10000</v>
      </c>
      <c r="G12" s="5" t="e">
        <f>3*4*#REF!*#REF!</f>
        <v>#REF!</v>
      </c>
      <c r="H12" s="4">
        <v>100</v>
      </c>
      <c r="I12" s="7" t="e">
        <f t="shared" si="1"/>
        <v>#REF!</v>
      </c>
      <c r="J12" s="7" t="e">
        <f>500*#REF!</f>
        <v>#REF!</v>
      </c>
      <c r="K12" s="7" t="e">
        <f t="shared" si="2"/>
        <v>#REF!</v>
      </c>
      <c r="L12" s="5" t="e">
        <f>(4*4*#REF!*#REF!)-I12</f>
        <v>#REF!</v>
      </c>
      <c r="M12" s="5">
        <v>0</v>
      </c>
      <c r="N12" s="27" t="e">
        <f t="shared" si="3"/>
        <v>#REF!</v>
      </c>
    </row>
    <row r="13" spans="3:14" ht="14.25">
      <c r="C13" s="26" t="s">
        <v>11</v>
      </c>
      <c r="D13" s="5">
        <v>5000</v>
      </c>
      <c r="E13" s="4">
        <v>100</v>
      </c>
      <c r="F13" s="7">
        <f t="shared" si="0"/>
        <v>5000</v>
      </c>
      <c r="G13" s="5" t="e">
        <f>2*5*#REF!*#REF!</f>
        <v>#REF!</v>
      </c>
      <c r="H13" s="4">
        <v>100</v>
      </c>
      <c r="I13" s="7" t="e">
        <f t="shared" si="1"/>
        <v>#REF!</v>
      </c>
      <c r="J13" s="7">
        <v>0</v>
      </c>
      <c r="K13" s="7" t="e">
        <f t="shared" si="2"/>
        <v>#REF!</v>
      </c>
      <c r="L13" s="5" t="e">
        <f>1*5*#REF!*#REF!</f>
        <v>#REF!</v>
      </c>
      <c r="M13" s="5">
        <v>0</v>
      </c>
      <c r="N13" s="27" t="e">
        <f t="shared" si="3"/>
        <v>#REF!</v>
      </c>
    </row>
    <row r="14" spans="3:14" ht="14.25">
      <c r="C14" s="26" t="s">
        <v>12</v>
      </c>
      <c r="D14" s="5">
        <v>5000</v>
      </c>
      <c r="E14" s="4">
        <v>100</v>
      </c>
      <c r="F14" s="7">
        <f t="shared" si="0"/>
        <v>5000</v>
      </c>
      <c r="G14" s="5" t="e">
        <f>1*4*#REF!*#REF!</f>
        <v>#REF!</v>
      </c>
      <c r="H14" s="4">
        <v>100</v>
      </c>
      <c r="I14" s="7" t="e">
        <f t="shared" si="1"/>
        <v>#REF!</v>
      </c>
      <c r="J14" s="7">
        <v>0</v>
      </c>
      <c r="K14" s="7" t="e">
        <f t="shared" si="2"/>
        <v>#REF!</v>
      </c>
      <c r="L14" s="5">
        <v>0</v>
      </c>
      <c r="M14" s="5">
        <v>0</v>
      </c>
      <c r="N14" s="27">
        <f t="shared" si="3"/>
        <v>0</v>
      </c>
    </row>
    <row r="15" spans="3:14" ht="14.25">
      <c r="C15" s="26" t="s">
        <v>13</v>
      </c>
      <c r="D15" s="5">
        <v>10000</v>
      </c>
      <c r="E15" s="4">
        <v>100</v>
      </c>
      <c r="F15" s="7">
        <f t="shared" si="0"/>
        <v>10000</v>
      </c>
      <c r="G15" s="5" t="e">
        <f>2*4*#REF!*#REF!</f>
        <v>#REF!</v>
      </c>
      <c r="H15" s="4">
        <v>100</v>
      </c>
      <c r="I15" s="7" t="e">
        <f t="shared" si="1"/>
        <v>#REF!</v>
      </c>
      <c r="J15" s="7">
        <v>0</v>
      </c>
      <c r="K15" s="7" t="e">
        <f t="shared" si="2"/>
        <v>#REF!</v>
      </c>
      <c r="L15" s="5">
        <v>0</v>
      </c>
      <c r="M15" s="5">
        <v>0</v>
      </c>
      <c r="N15" s="27">
        <f t="shared" si="3"/>
        <v>0</v>
      </c>
    </row>
    <row r="16" spans="3:14" ht="15" thickBot="1">
      <c r="C16" s="28" t="s">
        <v>14</v>
      </c>
      <c r="D16" s="17">
        <v>0</v>
      </c>
      <c r="E16" s="17">
        <v>0</v>
      </c>
      <c r="F16" s="18">
        <v>0</v>
      </c>
      <c r="G16" s="17">
        <v>0</v>
      </c>
      <c r="H16" s="17">
        <v>0</v>
      </c>
      <c r="I16" s="18">
        <v>0</v>
      </c>
      <c r="J16" s="18" t="e">
        <f>90*#REF!</f>
        <v>#REF!</v>
      </c>
      <c r="K16" s="18" t="e">
        <f t="shared" si="2"/>
        <v>#REF!</v>
      </c>
      <c r="L16" s="17">
        <v>0</v>
      </c>
      <c r="M16" s="17">
        <v>0</v>
      </c>
      <c r="N16" s="29">
        <f t="shared" si="3"/>
        <v>0</v>
      </c>
    </row>
    <row r="17" spans="3:14" s="6" customFormat="1" ht="15" thickBot="1">
      <c r="C17" s="19" t="s">
        <v>24</v>
      </c>
      <c r="D17" s="20"/>
      <c r="E17" s="21"/>
      <c r="F17" s="22">
        <f>SUM(F8:F16)</f>
        <v>63000</v>
      </c>
      <c r="G17" s="21"/>
      <c r="H17" s="21"/>
      <c r="I17" s="22" t="e">
        <f aca="true" t="shared" si="4" ref="I17:N17">SUM(I8:I16)</f>
        <v>#REF!</v>
      </c>
      <c r="J17" s="22" t="e">
        <f t="shared" si="4"/>
        <v>#REF!</v>
      </c>
      <c r="K17" s="22" t="e">
        <f t="shared" si="4"/>
        <v>#REF!</v>
      </c>
      <c r="L17" s="20" t="e">
        <f t="shared" si="4"/>
        <v>#REF!</v>
      </c>
      <c r="M17" s="20" t="e">
        <f t="shared" si="4"/>
        <v>#REF!</v>
      </c>
      <c r="N17" s="23" t="e">
        <f t="shared" si="4"/>
        <v>#REF!</v>
      </c>
    </row>
    <row r="19" spans="3:11" ht="14.25">
      <c r="C19" s="6" t="s">
        <v>25</v>
      </c>
      <c r="I19" s="1" t="e">
        <f>I17+L17</f>
        <v>#REF!</v>
      </c>
      <c r="K19" s="1" t="e">
        <f>F17+I17+J17</f>
        <v>#REF!</v>
      </c>
    </row>
    <row r="21" ht="14.25">
      <c r="C21" s="30" t="s">
        <v>28</v>
      </c>
    </row>
    <row r="22" ht="14.25">
      <c r="C22" s="31" t="s">
        <v>26</v>
      </c>
    </row>
    <row r="23" ht="14.25">
      <c r="C23" s="3" t="s">
        <v>27</v>
      </c>
    </row>
    <row r="24" ht="14.25">
      <c r="C24" s="3" t="s">
        <v>29</v>
      </c>
    </row>
  </sheetData>
  <sheetProtection/>
  <mergeCells count="5">
    <mergeCell ref="D6:F6"/>
    <mergeCell ref="G6:I6"/>
    <mergeCell ref="K6:K7"/>
    <mergeCell ref="J6:J7"/>
    <mergeCell ref="L6:N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hruba</dc:creator>
  <cp:keywords/>
  <dc:description/>
  <cp:lastModifiedBy>Misa</cp:lastModifiedBy>
  <dcterms:created xsi:type="dcterms:W3CDTF">2014-06-27T13:44:11Z</dcterms:created>
  <dcterms:modified xsi:type="dcterms:W3CDTF">2014-10-07T21:00:25Z</dcterms:modified>
  <cp:category/>
  <cp:version/>
  <cp:contentType/>
  <cp:contentStatus/>
</cp:coreProperties>
</file>